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7795" windowHeight="14070" firstSheet="8" activeTab="13"/>
  </bookViews>
  <sheets>
    <sheet name="figure 1" sheetId="2" r:id="rId1"/>
    <sheet name="datafigure1 " sheetId="1" r:id="rId2"/>
    <sheet name="fig 2 " sheetId="18" r:id="rId3"/>
    <sheet name="fig 2 data" sheetId="8" r:id="rId4"/>
    <sheet name="figure 3" sheetId="10" r:id="rId5"/>
    <sheet name="figure 3 data" sheetId="9" r:id="rId6"/>
    <sheet name="figure 4 " sheetId="4" r:id="rId7"/>
    <sheet name="data figure4" sheetId="11" r:id="rId8"/>
    <sheet name="Fig 5 " sheetId="3" r:id="rId9"/>
    <sheet name="Fig 5 data" sheetId="12" r:id="rId10"/>
    <sheet name="fig 6" sheetId="19" r:id="rId11"/>
    <sheet name="data fig6" sheetId="17" r:id="rId12"/>
    <sheet name="Table 1" sheetId="21" r:id="rId13"/>
    <sheet name="table 2" sheetId="20" r:id="rId14"/>
    <sheet name="Sheet1" sheetId="22" r:id="rId15"/>
  </sheets>
  <externalReferences>
    <externalReference r:id="rId16"/>
    <externalReference r:id="rId17"/>
    <externalReference r:id="rId18"/>
  </externalReferences>
  <definedNames>
    <definedName name="CAP_GFCF">#REF!</definedName>
    <definedName name="CAP_QI">#REF!</definedName>
    <definedName name="CAPIT_QI">#REF!</definedName>
    <definedName name="CAPNIT_QI">#REF!</definedName>
    <definedName name="VAConH">#REF!</definedName>
    <definedName name="VAConKIT">#REF!</definedName>
    <definedName name="VAConKNIT">#REF!</definedName>
    <definedName name="VAConL">#REF!</definedName>
    <definedName name="VAConLC">#REF!</definedName>
    <definedName name="VAConTFP">#REF!</definedName>
  </definedNames>
  <calcPr calcId="145621"/>
</workbook>
</file>

<file path=xl/calcChain.xml><?xml version="1.0" encoding="utf-8"?>
<calcChain xmlns="http://schemas.openxmlformats.org/spreadsheetml/2006/main">
  <c r="H15" i="20" l="1"/>
  <c r="H14" i="20"/>
  <c r="H13" i="20"/>
  <c r="H12" i="20"/>
  <c r="H11" i="20"/>
  <c r="H10" i="20"/>
  <c r="H9" i="20"/>
  <c r="H17" i="20" s="1"/>
  <c r="H8" i="20"/>
  <c r="H7" i="20"/>
  <c r="G15" i="20"/>
  <c r="G14" i="20"/>
  <c r="G13" i="20"/>
  <c r="G12" i="20"/>
  <c r="G11" i="20"/>
  <c r="G10" i="20"/>
  <c r="G9" i="20"/>
  <c r="G8" i="20"/>
  <c r="G7" i="20"/>
  <c r="G17" i="20" s="1"/>
  <c r="T12" i="11"/>
  <c r="M25" i="21" l="1"/>
  <c r="L25" i="21"/>
  <c r="K25" i="21"/>
  <c r="J25" i="21"/>
  <c r="I25" i="21"/>
  <c r="H25" i="21"/>
  <c r="G25" i="21"/>
  <c r="F25" i="21"/>
  <c r="E25" i="21"/>
  <c r="D25" i="21"/>
  <c r="D26" i="21" s="1"/>
  <c r="M24" i="21"/>
  <c r="L24" i="21"/>
  <c r="K24" i="21"/>
  <c r="J24" i="21"/>
  <c r="J26" i="21" s="1"/>
  <c r="I24" i="21"/>
  <c r="H24" i="21"/>
  <c r="G24" i="21"/>
  <c r="F24" i="21"/>
  <c r="F26" i="21" s="1"/>
  <c r="E24" i="21"/>
  <c r="D24" i="21"/>
  <c r="M19" i="21"/>
  <c r="L19" i="21"/>
  <c r="K19" i="21"/>
  <c r="J19" i="21"/>
  <c r="I19" i="21"/>
  <c r="H19" i="21"/>
  <c r="G19" i="21"/>
  <c r="F19" i="21"/>
  <c r="E19" i="21"/>
  <c r="D19" i="21"/>
  <c r="M18" i="21"/>
  <c r="L18" i="21"/>
  <c r="K18" i="21"/>
  <c r="J18" i="21"/>
  <c r="I18" i="21"/>
  <c r="H18" i="21"/>
  <c r="G18" i="21"/>
  <c r="F18" i="21"/>
  <c r="E18" i="21"/>
  <c r="D18" i="21"/>
  <c r="E26" i="21" l="1"/>
  <c r="I26" i="21"/>
  <c r="M26" i="21"/>
  <c r="I20" i="21"/>
  <c r="F20" i="21"/>
  <c r="J20" i="21"/>
  <c r="D20" i="21"/>
  <c r="H20" i="21"/>
  <c r="L20" i="21"/>
  <c r="E20" i="21"/>
  <c r="M20" i="21"/>
  <c r="G20" i="21"/>
  <c r="K20" i="21"/>
  <c r="H26" i="21"/>
  <c r="L26" i="21"/>
  <c r="G26" i="21"/>
  <c r="K26" i="21"/>
  <c r="A58" i="9" l="1"/>
  <c r="A57" i="9"/>
  <c r="A56" i="9"/>
  <c r="A55" i="9" s="1"/>
  <c r="A54" i="9" s="1"/>
  <c r="A53" i="9" s="1"/>
  <c r="A52" i="9" s="1"/>
  <c r="A51" i="9" s="1"/>
  <c r="A50" i="9" s="1"/>
  <c r="A49" i="9" s="1"/>
  <c r="A48" i="9" s="1"/>
  <c r="A47" i="9" s="1"/>
  <c r="A46" i="9" s="1"/>
  <c r="A45" i="9" s="1"/>
  <c r="A44" i="9" s="1"/>
  <c r="A43" i="9" s="1"/>
  <c r="A42" i="9" s="1"/>
  <c r="A41" i="9" s="1"/>
  <c r="A40" i="9" s="1"/>
  <c r="A39" i="9" s="1"/>
  <c r="A38" i="9" s="1"/>
  <c r="A37" i="9" s="1"/>
  <c r="A36" i="9" s="1"/>
  <c r="A35" i="9" s="1"/>
  <c r="A34" i="9" s="1"/>
  <c r="A33" i="9" s="1"/>
  <c r="A32" i="9" s="1"/>
  <c r="A31" i="9" s="1"/>
  <c r="A30" i="9" s="1"/>
  <c r="A29" i="9" s="1"/>
  <c r="A28" i="9" s="1"/>
  <c r="A27" i="9" s="1"/>
  <c r="A26" i="9" s="1"/>
  <c r="A25" i="9" s="1"/>
  <c r="A24" i="9" s="1"/>
  <c r="A23" i="9" s="1"/>
  <c r="A22" i="9" s="1"/>
  <c r="A21" i="9" s="1"/>
  <c r="A20" i="9" s="1"/>
  <c r="A19" i="9" s="1"/>
  <c r="A18" i="9" s="1"/>
  <c r="A17" i="9" s="1"/>
  <c r="A16" i="9" s="1"/>
  <c r="A15" i="9" s="1"/>
  <c r="A14" i="9" s="1"/>
  <c r="A13" i="9" s="1"/>
  <c r="A12" i="9" s="1"/>
  <c r="A11" i="9" s="1"/>
  <c r="A10" i="9" s="1"/>
  <c r="A9" i="9" s="1"/>
  <c r="A8" i="9" s="1"/>
  <c r="A7" i="9" s="1"/>
  <c r="A6" i="9" s="1"/>
  <c r="A5" i="9" s="1"/>
  <c r="A4" i="9" s="1"/>
  <c r="A3" i="9" s="1"/>
  <c r="A59" i="9"/>
</calcChain>
</file>

<file path=xl/sharedStrings.xml><?xml version="1.0" encoding="utf-8"?>
<sst xmlns="http://schemas.openxmlformats.org/spreadsheetml/2006/main" count="131" uniqueCount="85">
  <si>
    <t>PGDP/PMAN</t>
  </si>
  <si>
    <t>TFPMAN/TFPGDP</t>
  </si>
  <si>
    <t>Bureau of Economic Analysis</t>
  </si>
  <si>
    <t>[Billions of dollars]</t>
  </si>
  <si>
    <t>Line</t>
  </si>
  <si>
    <t> 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</si>
  <si>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</si>
  <si>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</si>
  <si>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</si>
  <si>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</si>
  <si>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</si>
  <si>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</si>
  <si>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</si>
  <si>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</si>
  <si>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</si>
  <si>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</si>
  <si>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</si>
  <si>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</si>
  <si>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</si>
  <si>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</si>
  <si>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</si>
  <si>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</si>
  <si>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</si>
  <si>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</si>
  <si>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</si>
  <si>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</si>
  <si>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/>
  </si>
  <si>
    <t>Prices</t>
  </si>
  <si>
    <t>Quantities</t>
  </si>
  <si>
    <t>Values</t>
  </si>
  <si>
    <t>trend</t>
  </si>
  <si>
    <t>actual</t>
  </si>
  <si>
    <t>Forecaste</t>
  </si>
  <si>
    <t>GDP</t>
  </si>
  <si>
    <t>Manufacturing</t>
  </si>
  <si>
    <t>Non_Manufacturing</t>
  </si>
  <si>
    <t>Chain-Type Price Indexes for Value Added by Industry</t>
  </si>
  <si>
    <t>[2009=100]</t>
  </si>
  <si>
    <t>Release Date: April 21, 2017</t>
  </si>
  <si>
    <t>PMAN/PGDP</t>
  </si>
  <si>
    <t>PGDP</t>
  </si>
  <si>
    <t>PMAN</t>
  </si>
  <si>
    <t>Table 2.3.5. Personal Consumption Expenditures by Major Type of Product</t>
  </si>
  <si>
    <t>Last Revised on: July 28, 2017 - Next Release Date August 30, 2017</t>
  </si>
  <si>
    <t>values ex energy</t>
  </si>
  <si>
    <t>quantities ex energy</t>
  </si>
  <si>
    <t>prices ex energy</t>
  </si>
  <si>
    <t xml:space="preserve">US Spending on Goods Relative to Services and Structures 1947 to 2016 </t>
  </si>
  <si>
    <t>log scale 2016 = 0</t>
  </si>
  <si>
    <t xml:space="preserve">Share of Manufacturing Relative to Non-Farm Employment 1960 to 2017 </t>
  </si>
  <si>
    <t>Table 2: Share of Consumption Spending on Goods</t>
  </si>
  <si>
    <t>Average Annual Change</t>
  </si>
  <si>
    <t>1995-2010</t>
  </si>
  <si>
    <t>2010-2014</t>
  </si>
  <si>
    <t>USA</t>
  </si>
  <si>
    <t>CANADA</t>
  </si>
  <si>
    <t>FRANCE</t>
  </si>
  <si>
    <t>GERMANY</t>
  </si>
  <si>
    <t>ITALY</t>
  </si>
  <si>
    <t>JAPAN</t>
  </si>
  <si>
    <t>KOREA</t>
  </si>
  <si>
    <t>NETHERLANDS</t>
  </si>
  <si>
    <t>UK</t>
  </si>
  <si>
    <t>AVERAGE</t>
  </si>
  <si>
    <t>Source: OECD NATIONAL INCOME ACCOUNTS</t>
  </si>
  <si>
    <t>Source:</t>
  </si>
  <si>
    <t>Aus</t>
  </si>
  <si>
    <t>Canda</t>
  </si>
  <si>
    <t>France</t>
  </si>
  <si>
    <t>Germany</t>
  </si>
  <si>
    <t>Italy</t>
  </si>
  <si>
    <t>Japan</t>
  </si>
  <si>
    <t>Netherlands</t>
  </si>
  <si>
    <t>Average</t>
  </si>
  <si>
    <t>2010-1973</t>
  </si>
  <si>
    <t>2016-2010</t>
  </si>
  <si>
    <t>Average  Annual Change in Percentage Points</t>
  </si>
  <si>
    <t>ratio</t>
  </si>
  <si>
    <t>(1)</t>
  </si>
  <si>
    <t>(2)</t>
  </si>
  <si>
    <t>(2)/(1)</t>
  </si>
  <si>
    <t>Average  Annual Percentage Change in Employment Share</t>
  </si>
  <si>
    <t>Source: OECD and BLS</t>
  </si>
  <si>
    <t>Table 1</t>
  </si>
  <si>
    <t>Share of Employment in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</si>
</sst>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9.35"/>
      <color indexed="12"/>
      <name val="Calibri"/>
      <family val="2"/>
    </font>
    <font>
      <sz val="11"/>
      <name val="ＭＳ Ｐゴシック"/>
      <family val="3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3"/>
      <name val="Arial"/>
      <family val="2"/>
    </font>
    <font>
      <b/>
      <sz val="10"/>
      <color indexed="9"/>
      <name val="Arial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7" fillId="0" borderId="0" xfId="0" applyFont="1"/>
    <xf numFmtId="0" fontId="2" fillId="0" borderId="0" xfId="10"/>
    <xf numFmtId="0" fontId="10" fillId="2" borderId="1" xfId="10" applyFont="1" applyFill="1" applyBorder="1" applyAlignment="1">
      <alignment horizontal="center"/>
    </xf>
    <xf numFmtId="1" fontId="0" fillId="0" borderId="0" xfId="0" applyNumberFormat="1"/>
    <xf numFmtId="2" fontId="0" fillId="0" borderId="0" xfId="0" applyNumberFormat="1"/>
    <xf numFmtId="0" fontId="8" fillId="0" borderId="0" xfId="10" applyFont="1"/>
    <xf numFmtId="0" fontId="2" fillId="0" borderId="0" xfId="10"/>
    <xf numFmtId="0" fontId="9" fillId="0" borderId="0" xfId="10" applyFont="1"/>
    <xf numFmtId="0" fontId="11" fillId="0" borderId="0" xfId="0" applyFont="1"/>
    <xf numFmtId="2" fontId="11" fillId="0" borderId="0" xfId="0" applyNumberFormat="1" applyFont="1"/>
    <xf numFmtId="0" fontId="11" fillId="0" borderId="0" xfId="0" quotePrefix="1" applyFont="1"/>
    <xf numFmtId="164" fontId="11" fillId="0" borderId="0" xfId="0" applyNumberFormat="1" applyFont="1"/>
  </cellXfs>
  <cellStyles count="23">
    <cellStyle name="ANCLAS,REZONES Y SUS PARTES,DE FUNDICION,DE HIERRO O DE ACERO" xfId="1"/>
    <cellStyle name="Hyperlink 2" xfId="2"/>
    <cellStyle name="Normal" xfId="0" builtinId="0"/>
    <cellStyle name="Normal 10" xfId="3"/>
    <cellStyle name="Normal 11" xfId="4"/>
    <cellStyle name="Normal 12" xfId="5"/>
    <cellStyle name="Normal 13" xfId="6"/>
    <cellStyle name="Normal 2" xfId="7"/>
    <cellStyle name="Normal 2 2" xfId="8"/>
    <cellStyle name="Normal 2 2 2" xfId="9"/>
    <cellStyle name="Normal 2 3" xfId="10"/>
    <cellStyle name="Normal 2 4" xfId="11"/>
    <cellStyle name="Normal 2 5" xfId="12"/>
    <cellStyle name="Normal 2 6" xfId="13"/>
    <cellStyle name="Normal 3" xfId="14"/>
    <cellStyle name="Normal 3 2" xfId="15"/>
    <cellStyle name="Normal 4" xfId="16"/>
    <cellStyle name="Normal 5" xfId="17"/>
    <cellStyle name="Normal 6" xfId="18"/>
    <cellStyle name="Normal 7" xfId="19"/>
    <cellStyle name="Normal 8" xfId="20"/>
    <cellStyle name="Normal 9" xfId="21"/>
    <cellStyle name="Percent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7.xml"/><Relationship Id="rId18" Type="http://schemas.openxmlformats.org/officeDocument/2006/relationships/externalLink" Target="externalLinks/externalLink3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9.xml"/><Relationship Id="rId10" Type="http://schemas.openxmlformats.org/officeDocument/2006/relationships/worksheet" Target="worksheets/sheet5.xml"/><Relationship Id="rId19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8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prstDash val="dash"/>
            </a:ln>
          </c:spPr>
          <c:marker>
            <c:symbol val="none"/>
          </c:marker>
          <c:cat>
            <c:numRef>
              <c:f>[1]Sheet2!$AA$3:$BO$3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[1]Sheet2!$AA$17:$BO$17</c:f>
              <c:numCache>
                <c:formatCode>General</c:formatCode>
                <c:ptCount val="41"/>
                <c:pt idx="0">
                  <c:v>0.5622457547353078</c:v>
                </c:pt>
                <c:pt idx="1">
                  <c:v>0.57775392751035093</c:v>
                </c:pt>
                <c:pt idx="2">
                  <c:v>0.61005333720340305</c:v>
                </c:pt>
                <c:pt idx="3">
                  <c:v>0.62576029498921348</c:v>
                </c:pt>
                <c:pt idx="4">
                  <c:v>0.58375969785721959</c:v>
                </c:pt>
                <c:pt idx="5">
                  <c:v>0.55184616049721846</c:v>
                </c:pt>
                <c:pt idx="6">
                  <c:v>0.56938477451721548</c:v>
                </c:pt>
                <c:pt idx="7">
                  <c:v>0.57263860156877822</c:v>
                </c:pt>
                <c:pt idx="8">
                  <c:v>0.58681699177173685</c:v>
                </c:pt>
                <c:pt idx="9">
                  <c:v>0.57613837914347865</c:v>
                </c:pt>
                <c:pt idx="10">
                  <c:v>0.56597575024173885</c:v>
                </c:pt>
                <c:pt idx="11">
                  <c:v>0.57051241419661047</c:v>
                </c:pt>
                <c:pt idx="12">
                  <c:v>0.59684819852931037</c:v>
                </c:pt>
                <c:pt idx="13">
                  <c:v>0.62713101741413502</c:v>
                </c:pt>
                <c:pt idx="14">
                  <c:v>0.63634592904499909</c:v>
                </c:pt>
                <c:pt idx="15">
                  <c:v>0.65782414107779652</c:v>
                </c:pt>
                <c:pt idx="16">
                  <c:v>0.67091462323101825</c:v>
                </c:pt>
                <c:pt idx="17">
                  <c:v>0.69479246981513842</c:v>
                </c:pt>
                <c:pt idx="18">
                  <c:v>0.70061588641678796</c:v>
                </c:pt>
                <c:pt idx="19">
                  <c:v>0.68631029402110688</c:v>
                </c:pt>
                <c:pt idx="20">
                  <c:v>0.69649154671001612</c:v>
                </c:pt>
                <c:pt idx="21">
                  <c:v>0.71120441621280606</c:v>
                </c:pt>
                <c:pt idx="22">
                  <c:v>0.72611992494406818</c:v>
                </c:pt>
                <c:pt idx="23">
                  <c:v>0.74723534822366722</c:v>
                </c:pt>
                <c:pt idx="24">
                  <c:v>0.76426963867433217</c:v>
                </c:pt>
                <c:pt idx="25">
                  <c:v>0.76650138227895093</c:v>
                </c:pt>
                <c:pt idx="26">
                  <c:v>0.78808923708073542</c:v>
                </c:pt>
                <c:pt idx="27">
                  <c:v>0.81819824418811005</c:v>
                </c:pt>
                <c:pt idx="28">
                  <c:v>0.84657201898886636</c:v>
                </c:pt>
                <c:pt idx="29">
                  <c:v>0.87364232782092865</c:v>
                </c:pt>
                <c:pt idx="30">
                  <c:v>0.90486835282701605</c:v>
                </c:pt>
                <c:pt idx="31">
                  <c:v>0.95077834411339168</c:v>
                </c:pt>
                <c:pt idx="32">
                  <c:v>0.96901105554440947</c:v>
                </c:pt>
                <c:pt idx="33">
                  <c:v>1.0023228645769169</c:v>
                </c:pt>
                <c:pt idx="34">
                  <c:v>1.0042200371244336</c:v>
                </c:pt>
                <c:pt idx="35">
                  <c:v>1</c:v>
                </c:pt>
                <c:pt idx="36">
                  <c:v>0.99311731496019351</c:v>
                </c:pt>
                <c:pt idx="37">
                  <c:v>1.0134956628583147</c:v>
                </c:pt>
                <c:pt idx="38">
                  <c:v>0.9950801926057754</c:v>
                </c:pt>
                <c:pt idx="39">
                  <c:v>1.0078570380717078</c:v>
                </c:pt>
                <c:pt idx="40">
                  <c:v>0.99309294447061791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[1]Sheet2!$AA$3:$BO$3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[1]Sheet2!$AA$18:$BO$18</c:f>
              <c:numCache>
                <c:formatCode>General</c:formatCode>
                <c:ptCount val="41"/>
                <c:pt idx="0">
                  <c:v>0.59928832536483412</c:v>
                </c:pt>
                <c:pt idx="1">
                  <c:v>0.61842938231158995</c:v>
                </c:pt>
                <c:pt idx="2">
                  <c:v>0.64956554336318528</c:v>
                </c:pt>
                <c:pt idx="3">
                  <c:v>0.64876588050595474</c:v>
                </c:pt>
                <c:pt idx="4">
                  <c:v>0.59557418831094411</c:v>
                </c:pt>
                <c:pt idx="5">
                  <c:v>0.56930863168203905</c:v>
                </c:pt>
                <c:pt idx="6">
                  <c:v>0.6149946261018534</c:v>
                </c:pt>
                <c:pt idx="7">
                  <c:v>0.62170913580797038</c:v>
                </c:pt>
                <c:pt idx="8">
                  <c:v>0.62723238557747008</c:v>
                </c:pt>
                <c:pt idx="9">
                  <c:v>0.61067236855999507</c:v>
                </c:pt>
                <c:pt idx="10">
                  <c:v>0.58759772763300055</c:v>
                </c:pt>
                <c:pt idx="11">
                  <c:v>0.59322530473597057</c:v>
                </c:pt>
                <c:pt idx="12">
                  <c:v>0.61282402332720609</c:v>
                </c:pt>
                <c:pt idx="13">
                  <c:v>0.64697072230010444</c:v>
                </c:pt>
                <c:pt idx="14">
                  <c:v>0.64864100485486242</c:v>
                </c:pt>
                <c:pt idx="15">
                  <c:v>0.65614567172143179</c:v>
                </c:pt>
                <c:pt idx="16">
                  <c:v>0.6680088884125116</c:v>
                </c:pt>
                <c:pt idx="17">
                  <c:v>0.69826819501746906</c:v>
                </c:pt>
                <c:pt idx="18">
                  <c:v>0.71621104838784022</c:v>
                </c:pt>
                <c:pt idx="19">
                  <c:v>0.70061194700372842</c:v>
                </c:pt>
                <c:pt idx="20">
                  <c:v>0.70033023545875639</c:v>
                </c:pt>
                <c:pt idx="21">
                  <c:v>0.70687673281711239</c:v>
                </c:pt>
                <c:pt idx="22">
                  <c:v>0.71602693844028442</c:v>
                </c:pt>
                <c:pt idx="23">
                  <c:v>0.732386188615333</c:v>
                </c:pt>
                <c:pt idx="24">
                  <c:v>0.75427902326432028</c:v>
                </c:pt>
                <c:pt idx="25">
                  <c:v>0.76915321702950257</c:v>
                </c:pt>
                <c:pt idx="26">
                  <c:v>0.77219294153475149</c:v>
                </c:pt>
                <c:pt idx="27">
                  <c:v>0.80884630506834676</c:v>
                </c:pt>
                <c:pt idx="28">
                  <c:v>0.84599309373909115</c:v>
                </c:pt>
                <c:pt idx="29">
                  <c:v>0.87202892595534809</c:v>
                </c:pt>
                <c:pt idx="30">
                  <c:v>0.88478484230450782</c:v>
                </c:pt>
                <c:pt idx="31">
                  <c:v>0.88960956595387142</c:v>
                </c:pt>
                <c:pt idx="32">
                  <c:v>0.92985455943645878</c:v>
                </c:pt>
                <c:pt idx="33">
                  <c:v>0.9705492606221372</c:v>
                </c:pt>
                <c:pt idx="34">
                  <c:v>1.0002230030677037</c:v>
                </c:pt>
                <c:pt idx="35">
                  <c:v>1</c:v>
                </c:pt>
                <c:pt idx="36">
                  <c:v>0.9937696789370325</c:v>
                </c:pt>
                <c:pt idx="37">
                  <c:v>1.025999484409384</c:v>
                </c:pt>
                <c:pt idx="38">
                  <c:v>0.95060130514801422</c:v>
                </c:pt>
                <c:pt idx="39">
                  <c:v>0.96365324574833566</c:v>
                </c:pt>
                <c:pt idx="40">
                  <c:v>1.0149314019921292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13632"/>
        <c:axId val="83419520"/>
      </c:lineChart>
      <c:catAx>
        <c:axId val="834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419520"/>
        <c:crosses val="autoZero"/>
        <c:auto val="1"/>
        <c:lblAlgn val="ctr"/>
        <c:lblOffset val="100"/>
        <c:noMultiLvlLbl val="0"/>
      </c:catAx>
      <c:valAx>
        <c:axId val="83419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413632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2 data'!$B$5</c:f>
              <c:strCache>
                <c:ptCount val="1"/>
                <c:pt idx="0">
                  <c:v>Prices</c:v>
                </c:pt>
              </c:strCache>
            </c:strRef>
          </c:tx>
          <c:marker>
            <c:symbol val="none"/>
          </c:marker>
          <c:cat>
            <c:numRef>
              <c:f>'fig 2 data'!$C$4:$BT$4</c:f>
              <c:numCache>
                <c:formatCode>General</c:formatCode>
                <c:ptCount val="70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  <c:pt idx="65">
                  <c:v>2012</c:v>
                </c:pt>
                <c:pt idx="66">
                  <c:v>2013</c:v>
                </c:pt>
                <c:pt idx="67">
                  <c:v>2014</c:v>
                </c:pt>
                <c:pt idx="68">
                  <c:v>2015</c:v>
                </c:pt>
                <c:pt idx="69">
                  <c:v>2016</c:v>
                </c:pt>
              </c:numCache>
            </c:numRef>
          </c:cat>
          <c:val>
            <c:numRef>
              <c:f>'fig 2 data'!$C$5:$BT$5</c:f>
              <c:numCache>
                <c:formatCode>General</c:formatCode>
                <c:ptCount val="70"/>
                <c:pt idx="0">
                  <c:v>1.3647338890088565</c:v>
                </c:pt>
                <c:pt idx="1">
                  <c:v>1.3629152988597613</c:v>
                </c:pt>
                <c:pt idx="2">
                  <c:v>1.3291555767211385</c:v>
                </c:pt>
                <c:pt idx="3">
                  <c:v>1.3095878374481889</c:v>
                </c:pt>
                <c:pt idx="4">
                  <c:v>1.3606623328720855</c:v>
                </c:pt>
                <c:pt idx="5">
                  <c:v>1.3344506806479111</c:v>
                </c:pt>
                <c:pt idx="6">
                  <c:v>1.3027019897660297</c:v>
                </c:pt>
                <c:pt idx="7">
                  <c:v>1.2690753927087985</c:v>
                </c:pt>
                <c:pt idx="8">
                  <c:v>1.2477670436752801</c:v>
                </c:pt>
                <c:pt idx="9">
                  <c:v>1.2342333205240315</c:v>
                </c:pt>
                <c:pt idx="10">
                  <c:v>1.2337226103758769</c:v>
                </c:pt>
                <c:pt idx="11">
                  <c:v>1.2209525466267948</c:v>
                </c:pt>
                <c:pt idx="12">
                  <c:v>1.2068849905712375</c:v>
                </c:pt>
                <c:pt idx="13">
                  <c:v>1.2013350213788696</c:v>
                </c:pt>
                <c:pt idx="14">
                  <c:v>1.1902191016243757</c:v>
                </c:pt>
                <c:pt idx="15">
                  <c:v>1.1735515797562375</c:v>
                </c:pt>
                <c:pt idx="16">
                  <c:v>1.1597276394544644</c:v>
                </c:pt>
                <c:pt idx="17">
                  <c:v>1.1467522724278045</c:v>
                </c:pt>
                <c:pt idx="18">
                  <c:v>1.1302249394872115</c:v>
                </c:pt>
                <c:pt idx="19">
                  <c:v>1.1205425606857564</c:v>
                </c:pt>
                <c:pt idx="20">
                  <c:v>1.1001727750719756</c:v>
                </c:pt>
                <c:pt idx="21">
                  <c:v>1.0678199717768633</c:v>
                </c:pt>
                <c:pt idx="22">
                  <c:v>1.043327663430774</c:v>
                </c:pt>
                <c:pt idx="23">
                  <c:v>1.0116395773397016</c:v>
                </c:pt>
                <c:pt idx="24">
                  <c:v>0.96651014357394183</c:v>
                </c:pt>
                <c:pt idx="25">
                  <c:v>0.93230845433280041</c:v>
                </c:pt>
                <c:pt idx="26">
                  <c:v>0.93046743119305586</c:v>
                </c:pt>
                <c:pt idx="27">
                  <c:v>0.94696390148323006</c:v>
                </c:pt>
                <c:pt idx="28">
                  <c:v>0.94807943430357011</c:v>
                </c:pt>
                <c:pt idx="29">
                  <c:v>0.9326465065962668</c:v>
                </c:pt>
                <c:pt idx="30">
                  <c:v>0.91107480930242324</c:v>
                </c:pt>
                <c:pt idx="31">
                  <c:v>0.88900868599219962</c:v>
                </c:pt>
                <c:pt idx="32">
                  <c:v>0.88313539308140687</c:v>
                </c:pt>
                <c:pt idx="33">
                  <c:v>0.87468524812188697</c:v>
                </c:pt>
                <c:pt idx="34">
                  <c:v>0.85598421274050607</c:v>
                </c:pt>
                <c:pt idx="35">
                  <c:v>0.82512351877725798</c:v>
                </c:pt>
                <c:pt idx="36">
                  <c:v>0.80109350306219174</c:v>
                </c:pt>
                <c:pt idx="37">
                  <c:v>0.77885191594415082</c:v>
                </c:pt>
                <c:pt idx="38">
                  <c:v>0.74812824592250193</c:v>
                </c:pt>
                <c:pt idx="39">
                  <c:v>0.71585500556479664</c:v>
                </c:pt>
                <c:pt idx="40">
                  <c:v>0.70731123871558577</c:v>
                </c:pt>
                <c:pt idx="41">
                  <c:v>0.68717453411813934</c:v>
                </c:pt>
                <c:pt idx="42">
                  <c:v>0.67720452236392259</c:v>
                </c:pt>
                <c:pt idx="43">
                  <c:v>0.66670470568899798</c:v>
                </c:pt>
                <c:pt idx="44">
                  <c:v>0.65343465930876699</c:v>
                </c:pt>
                <c:pt idx="45">
                  <c:v>0.62691108717642441</c:v>
                </c:pt>
                <c:pt idx="46">
                  <c:v>0.59925968216392256</c:v>
                </c:pt>
                <c:pt idx="47">
                  <c:v>0.57994060641196765</c:v>
                </c:pt>
                <c:pt idx="48">
                  <c:v>0.55875219574811308</c:v>
                </c:pt>
                <c:pt idx="49">
                  <c:v>0.53588668950787333</c:v>
                </c:pt>
                <c:pt idx="50">
                  <c:v>0.50385534400751841</c:v>
                </c:pt>
                <c:pt idx="51">
                  <c:v>0.45789939257270507</c:v>
                </c:pt>
                <c:pt idx="52">
                  <c:v>0.42765300609754975</c:v>
                </c:pt>
                <c:pt idx="53">
                  <c:v>0.40225643342090101</c:v>
                </c:pt>
                <c:pt idx="54">
                  <c:v>0.3612752090849678</c:v>
                </c:pt>
                <c:pt idx="55">
                  <c:v>0.32172092624271176</c:v>
                </c:pt>
                <c:pt idx="56">
                  <c:v>0.28267931366815302</c:v>
                </c:pt>
                <c:pt idx="57">
                  <c:v>0.25206074073500884</c:v>
                </c:pt>
                <c:pt idx="58">
                  <c:v>0.22297330635401377</c:v>
                </c:pt>
                <c:pt idx="59">
                  <c:v>0.19219846684946279</c:v>
                </c:pt>
                <c:pt idx="60">
                  <c:v>0.16748882059874115</c:v>
                </c:pt>
                <c:pt idx="61">
                  <c:v>0.15638215771883685</c:v>
                </c:pt>
                <c:pt idx="62">
                  <c:v>0.13436050449490836</c:v>
                </c:pt>
                <c:pt idx="63">
                  <c:v>0.12657463773592648</c:v>
                </c:pt>
                <c:pt idx="64">
                  <c:v>0.13386709601219718</c:v>
                </c:pt>
                <c:pt idx="65">
                  <c:v>0.12351752517988357</c:v>
                </c:pt>
                <c:pt idx="66">
                  <c:v>9.7946906185444632E-2</c:v>
                </c:pt>
                <c:pt idx="67">
                  <c:v>6.5289505881008666E-2</c:v>
                </c:pt>
                <c:pt idx="68">
                  <c:v>2.7376164027592936E-2</c:v>
                </c:pt>
                <c:pt idx="6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2 data'!$B$6</c:f>
              <c:strCache>
                <c:ptCount val="1"/>
                <c:pt idx="0">
                  <c:v>Quantities</c:v>
                </c:pt>
              </c:strCache>
            </c:strRef>
          </c:tx>
          <c:marker>
            <c:symbol val="none"/>
          </c:marker>
          <c:cat>
            <c:numRef>
              <c:f>'fig 2 data'!$C$4:$BT$4</c:f>
              <c:numCache>
                <c:formatCode>General</c:formatCode>
                <c:ptCount val="70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  <c:pt idx="65">
                  <c:v>2012</c:v>
                </c:pt>
                <c:pt idx="66">
                  <c:v>2013</c:v>
                </c:pt>
                <c:pt idx="67">
                  <c:v>2014</c:v>
                </c:pt>
                <c:pt idx="68">
                  <c:v>2015</c:v>
                </c:pt>
                <c:pt idx="69">
                  <c:v>2016</c:v>
                </c:pt>
              </c:numCache>
            </c:numRef>
          </c:cat>
          <c:val>
            <c:numRef>
              <c:f>'fig 2 data'!$C$6:$BT$6</c:f>
              <c:numCache>
                <c:formatCode>General</c:formatCode>
                <c:ptCount val="70"/>
                <c:pt idx="0">
                  <c:v>-0.65719801013425305</c:v>
                </c:pt>
                <c:pt idx="1">
                  <c:v>-0.62131140248858252</c:v>
                </c:pt>
                <c:pt idx="2">
                  <c:v>-0.69430941923973333</c:v>
                </c:pt>
                <c:pt idx="3">
                  <c:v>-0.62425460396652388</c:v>
                </c:pt>
                <c:pt idx="4">
                  <c:v>-0.70529205841536713</c:v>
                </c:pt>
                <c:pt idx="5">
                  <c:v>-0.77799745587110147</c:v>
                </c:pt>
                <c:pt idx="6">
                  <c:v>-0.77219589932315291</c:v>
                </c:pt>
                <c:pt idx="7">
                  <c:v>-0.79277530676884178</c:v>
                </c:pt>
                <c:pt idx="8">
                  <c:v>-0.71764491415562681</c:v>
                </c:pt>
                <c:pt idx="9">
                  <c:v>-0.71848997554984695</c:v>
                </c:pt>
                <c:pt idx="10">
                  <c:v>-0.73439920258382141</c:v>
                </c:pt>
                <c:pt idx="11">
                  <c:v>-0.77503583611836013</c:v>
                </c:pt>
                <c:pt idx="12">
                  <c:v>-0.72474294452419896</c:v>
                </c:pt>
                <c:pt idx="13">
                  <c:v>-0.73139477377594642</c:v>
                </c:pt>
                <c:pt idx="14">
                  <c:v>-0.75073394025521567</c:v>
                </c:pt>
                <c:pt idx="15">
                  <c:v>-0.73068340016866651</c:v>
                </c:pt>
                <c:pt idx="16">
                  <c:v>-0.72785276735775517</c:v>
                </c:pt>
                <c:pt idx="17">
                  <c:v>-0.71777883133333054</c:v>
                </c:pt>
                <c:pt idx="18">
                  <c:v>-0.6759627383595862</c:v>
                </c:pt>
                <c:pt idx="19">
                  <c:v>-0.64195201026535653</c:v>
                </c:pt>
                <c:pt idx="20">
                  <c:v>-0.67045400552999512</c:v>
                </c:pt>
                <c:pt idx="21">
                  <c:v>-0.65979725400293365</c:v>
                </c:pt>
                <c:pt idx="22">
                  <c:v>-0.65258895481883561</c:v>
                </c:pt>
                <c:pt idx="23">
                  <c:v>-0.67194019485998047</c:v>
                </c:pt>
                <c:pt idx="24">
                  <c:v>-0.65908390475304579</c:v>
                </c:pt>
                <c:pt idx="25">
                  <c:v>-0.62866170578351677</c:v>
                </c:pt>
                <c:pt idx="26">
                  <c:v>-0.58337550805032945</c:v>
                </c:pt>
                <c:pt idx="27">
                  <c:v>-0.60350639493608627</c:v>
                </c:pt>
                <c:pt idx="28">
                  <c:v>-0.65726911539362198</c:v>
                </c:pt>
                <c:pt idx="29">
                  <c:v>-0.59813829229769289</c:v>
                </c:pt>
                <c:pt idx="30">
                  <c:v>-0.57399214684230915</c:v>
                </c:pt>
                <c:pt idx="31">
                  <c:v>-0.55595565774611966</c:v>
                </c:pt>
                <c:pt idx="32">
                  <c:v>-0.55075178683015336</c:v>
                </c:pt>
                <c:pt idx="33">
                  <c:v>-0.58403276217456035</c:v>
                </c:pt>
                <c:pt idx="34">
                  <c:v>-0.5481098368700269</c:v>
                </c:pt>
                <c:pt idx="35">
                  <c:v>-0.59019522669214741</c:v>
                </c:pt>
                <c:pt idx="36">
                  <c:v>-0.57321013256706965</c:v>
                </c:pt>
                <c:pt idx="37">
                  <c:v>-0.48700160549857319</c:v>
                </c:pt>
                <c:pt idx="38">
                  <c:v>-0.50393931923500734</c:v>
                </c:pt>
                <c:pt idx="39">
                  <c:v>-0.4976768954097438</c:v>
                </c:pt>
                <c:pt idx="40">
                  <c:v>-0.49728699884458993</c:v>
                </c:pt>
                <c:pt idx="41">
                  <c:v>-0.4926140324257543</c:v>
                </c:pt>
                <c:pt idx="42">
                  <c:v>-0.47898642928725976</c:v>
                </c:pt>
                <c:pt idx="43">
                  <c:v>-0.49640856262607003</c:v>
                </c:pt>
                <c:pt idx="44">
                  <c:v>-0.52454130445969571</c:v>
                </c:pt>
                <c:pt idx="45">
                  <c:v>-0.51236017308997661</c:v>
                </c:pt>
                <c:pt idx="46">
                  <c:v>-0.48481567538996651</c:v>
                </c:pt>
                <c:pt idx="47">
                  <c:v>-0.43978431805306928</c:v>
                </c:pt>
                <c:pt idx="48">
                  <c:v>-0.42660967288696428</c:v>
                </c:pt>
                <c:pt idx="49">
                  <c:v>-0.39885316914647528</c:v>
                </c:pt>
                <c:pt idx="50">
                  <c:v>-0.35536967374598538</c:v>
                </c:pt>
                <c:pt idx="51">
                  <c:v>-0.31644189331414385</c:v>
                </c:pt>
                <c:pt idx="52">
                  <c:v>-0.26563134581826919</c:v>
                </c:pt>
                <c:pt idx="53">
                  <c:v>-0.24256011049859727</c:v>
                </c:pt>
                <c:pt idx="54">
                  <c:v>-0.27488168526100765</c:v>
                </c:pt>
                <c:pt idx="55">
                  <c:v>-0.2578444144167592</c:v>
                </c:pt>
                <c:pt idx="56">
                  <c:v>-0.23598255360403075</c:v>
                </c:pt>
                <c:pt idx="57">
                  <c:v>-0.20085594297171139</c:v>
                </c:pt>
                <c:pt idx="58">
                  <c:v>-0.17767541438899026</c:v>
                </c:pt>
                <c:pt idx="59">
                  <c:v>-0.14690247264187661</c:v>
                </c:pt>
                <c:pt idx="60">
                  <c:v>-0.12838125094344699</c:v>
                </c:pt>
                <c:pt idx="61">
                  <c:v>-0.1599353310745506</c:v>
                </c:pt>
                <c:pt idx="62">
                  <c:v>-0.2241837660459306</c:v>
                </c:pt>
                <c:pt idx="63">
                  <c:v>-0.13306430941198111</c:v>
                </c:pt>
                <c:pt idx="64">
                  <c:v>-0.10025348459325922</c:v>
                </c:pt>
                <c:pt idx="65">
                  <c:v>-6.9081010830266409E-2</c:v>
                </c:pt>
                <c:pt idx="66">
                  <c:v>-3.5578726800177818E-2</c:v>
                </c:pt>
                <c:pt idx="67">
                  <c:v>-1.5552511177868489E-2</c:v>
                </c:pt>
                <c:pt idx="68">
                  <c:v>5.6192998802355731E-3</c:v>
                </c:pt>
                <c:pt idx="6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2 data'!$B$7</c:f>
              <c:strCache>
                <c:ptCount val="1"/>
                <c:pt idx="0">
                  <c:v>Values</c:v>
                </c:pt>
              </c:strCache>
            </c:strRef>
          </c:tx>
          <c:marker>
            <c:symbol val="none"/>
          </c:marker>
          <c:cat>
            <c:numRef>
              <c:f>'fig 2 data'!$C$4:$BT$4</c:f>
              <c:numCache>
                <c:formatCode>General</c:formatCode>
                <c:ptCount val="70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  <c:pt idx="65">
                  <c:v>2012</c:v>
                </c:pt>
                <c:pt idx="66">
                  <c:v>2013</c:v>
                </c:pt>
                <c:pt idx="67">
                  <c:v>2014</c:v>
                </c:pt>
                <c:pt idx="68">
                  <c:v>2015</c:v>
                </c:pt>
                <c:pt idx="69">
                  <c:v>2016</c:v>
                </c:pt>
              </c:numCache>
            </c:numRef>
          </c:cat>
          <c:val>
            <c:numRef>
              <c:f>'fig 2 data'!$C$7:$BT$7</c:f>
              <c:numCache>
                <c:formatCode>General</c:formatCode>
                <c:ptCount val="70"/>
                <c:pt idx="0">
                  <c:v>0.70753587887460356</c:v>
                </c:pt>
                <c:pt idx="1">
                  <c:v>0.74160389637117852</c:v>
                </c:pt>
                <c:pt idx="2">
                  <c:v>0.63484615748140538</c:v>
                </c:pt>
                <c:pt idx="3">
                  <c:v>0.68533323348166486</c:v>
                </c:pt>
                <c:pt idx="4">
                  <c:v>0.65537027445671847</c:v>
                </c:pt>
                <c:pt idx="5">
                  <c:v>0.55645322477680959</c:v>
                </c:pt>
                <c:pt idx="6">
                  <c:v>0.53050609044287689</c:v>
                </c:pt>
                <c:pt idx="7">
                  <c:v>0.47630008593995671</c:v>
                </c:pt>
                <c:pt idx="8">
                  <c:v>0.53012212951965321</c:v>
                </c:pt>
                <c:pt idx="9">
                  <c:v>0.5157433449741845</c:v>
                </c:pt>
                <c:pt idx="10">
                  <c:v>0.49932340779205531</c:v>
                </c:pt>
                <c:pt idx="11">
                  <c:v>0.4459167105084349</c:v>
                </c:pt>
                <c:pt idx="12">
                  <c:v>0.48214204604703848</c:v>
                </c:pt>
                <c:pt idx="13">
                  <c:v>0.46994024760292341</c:v>
                </c:pt>
                <c:pt idx="14">
                  <c:v>0.4394851613691601</c:v>
                </c:pt>
                <c:pt idx="15">
                  <c:v>0.4428681795875708</c:v>
                </c:pt>
                <c:pt idx="16">
                  <c:v>0.43187487209670933</c:v>
                </c:pt>
                <c:pt idx="17">
                  <c:v>0.42897344109447394</c:v>
                </c:pt>
                <c:pt idx="18">
                  <c:v>0.45426220112762511</c:v>
                </c:pt>
                <c:pt idx="19">
                  <c:v>0.47859055042039989</c:v>
                </c:pt>
                <c:pt idx="20">
                  <c:v>0.42971876954198057</c:v>
                </c:pt>
                <c:pt idx="21">
                  <c:v>0.40802271777392957</c:v>
                </c:pt>
                <c:pt idx="22">
                  <c:v>0.39073870861193832</c:v>
                </c:pt>
                <c:pt idx="23">
                  <c:v>0.33969938247972109</c:v>
                </c:pt>
                <c:pt idx="24">
                  <c:v>0.30742623882089604</c:v>
                </c:pt>
                <c:pt idx="25">
                  <c:v>0.30364674854928364</c:v>
                </c:pt>
                <c:pt idx="26">
                  <c:v>0.34709192314272641</c:v>
                </c:pt>
                <c:pt idx="27">
                  <c:v>0.34345750654714391</c:v>
                </c:pt>
                <c:pt idx="28">
                  <c:v>0.29081031890994796</c:v>
                </c:pt>
                <c:pt idx="29">
                  <c:v>0.33450821429857414</c:v>
                </c:pt>
                <c:pt idx="30">
                  <c:v>0.33708266246011404</c:v>
                </c:pt>
                <c:pt idx="31">
                  <c:v>0.33305302824608002</c:v>
                </c:pt>
                <c:pt idx="32">
                  <c:v>0.33238360625125346</c:v>
                </c:pt>
                <c:pt idx="33">
                  <c:v>0.29065248594732668</c:v>
                </c:pt>
                <c:pt idx="34">
                  <c:v>0.30787437587047922</c:v>
                </c:pt>
                <c:pt idx="35">
                  <c:v>0.23492829208511051</c:v>
                </c:pt>
                <c:pt idx="36">
                  <c:v>0.22788337049512225</c:v>
                </c:pt>
                <c:pt idx="37">
                  <c:v>0.29185031044557769</c:v>
                </c:pt>
                <c:pt idx="38">
                  <c:v>0.24418892668749453</c:v>
                </c:pt>
                <c:pt idx="39">
                  <c:v>0.2181781101550529</c:v>
                </c:pt>
                <c:pt idx="40">
                  <c:v>0.21002423987099561</c:v>
                </c:pt>
                <c:pt idx="41">
                  <c:v>0.19456050169238503</c:v>
                </c:pt>
                <c:pt idx="42">
                  <c:v>0.19821809307666283</c:v>
                </c:pt>
                <c:pt idx="43">
                  <c:v>0.17029614306292795</c:v>
                </c:pt>
                <c:pt idx="44">
                  <c:v>0.12889335484907138</c:v>
                </c:pt>
                <c:pt idx="45">
                  <c:v>0.11455091408644769</c:v>
                </c:pt>
                <c:pt idx="46">
                  <c:v>0.11444400677395594</c:v>
                </c:pt>
                <c:pt idx="47">
                  <c:v>0.14015628835889837</c:v>
                </c:pt>
                <c:pt idx="48">
                  <c:v>0.1321425228611488</c:v>
                </c:pt>
                <c:pt idx="49">
                  <c:v>0.13703352036139793</c:v>
                </c:pt>
                <c:pt idx="50">
                  <c:v>0.14848567026153303</c:v>
                </c:pt>
                <c:pt idx="51">
                  <c:v>0.1414574992585611</c:v>
                </c:pt>
                <c:pt idx="52">
                  <c:v>0.16202166027928067</c:v>
                </c:pt>
                <c:pt idx="53">
                  <c:v>0.15969632292230362</c:v>
                </c:pt>
                <c:pt idx="54">
                  <c:v>8.6393523823960039E-2</c:v>
                </c:pt>
                <c:pt idx="55">
                  <c:v>6.3876511825952553E-2</c:v>
                </c:pt>
                <c:pt idx="56">
                  <c:v>4.6696760064122156E-2</c:v>
                </c:pt>
                <c:pt idx="57">
                  <c:v>5.1204797763297449E-2</c:v>
                </c:pt>
                <c:pt idx="58">
                  <c:v>4.5297891965023429E-2</c:v>
                </c:pt>
                <c:pt idx="59">
                  <c:v>4.5295994207586232E-2</c:v>
                </c:pt>
                <c:pt idx="60">
                  <c:v>3.9107569655294161E-2</c:v>
                </c:pt>
                <c:pt idx="61">
                  <c:v>-3.5531733557137013E-3</c:v>
                </c:pt>
                <c:pt idx="62">
                  <c:v>-8.9823261551022271E-2</c:v>
                </c:pt>
                <c:pt idx="63">
                  <c:v>-6.4896716760546314E-3</c:v>
                </c:pt>
                <c:pt idx="64">
                  <c:v>3.3613611418937706E-2</c:v>
                </c:pt>
                <c:pt idx="65">
                  <c:v>5.4436514349617049E-2</c:v>
                </c:pt>
                <c:pt idx="66">
                  <c:v>6.2368179385266842E-2</c:v>
                </c:pt>
                <c:pt idx="67">
                  <c:v>4.9736994703140414E-2</c:v>
                </c:pt>
                <c:pt idx="68">
                  <c:v>3.2995463907828704E-2</c:v>
                </c:pt>
                <c:pt idx="6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22912"/>
        <c:axId val="134424448"/>
      </c:lineChart>
      <c:catAx>
        <c:axId val="1344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424448"/>
        <c:crosses val="autoZero"/>
        <c:auto val="1"/>
        <c:lblAlgn val="ctr"/>
        <c:lblOffset val="100"/>
        <c:noMultiLvlLbl val="0"/>
      </c:catAx>
      <c:valAx>
        <c:axId val="13442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422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57150"/>
          </c:spPr>
          <c:marker>
            <c:symbol val="none"/>
          </c:marker>
          <c:cat>
            <c:numRef>
              <c:f>[2]employment!$A$35:$A$92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[2]employment!$R$34:$R$92</c:f>
              <c:numCache>
                <c:formatCode>General</c:formatCode>
                <c:ptCount val="59"/>
                <c:pt idx="0">
                  <c:v>0.28714717096614029</c:v>
                </c:pt>
                <c:pt idx="1">
                  <c:v>0.28432612466041474</c:v>
                </c:pt>
                <c:pt idx="2">
                  <c:v>0.27743001752834878</c:v>
                </c:pt>
                <c:pt idx="3">
                  <c:v>0.2784269807594702</c:v>
                </c:pt>
                <c:pt idx="4">
                  <c:v>0.27537059491898142</c:v>
                </c:pt>
                <c:pt idx="5">
                  <c:v>0.27209144683796299</c:v>
                </c:pt>
                <c:pt idx="6">
                  <c:v>0.27297192229352374</c:v>
                </c:pt>
                <c:pt idx="7">
                  <c:v>0.27615456502554997</c:v>
                </c:pt>
                <c:pt idx="8">
                  <c:v>0.27143582964073293</c:v>
                </c:pt>
                <c:pt idx="9">
                  <c:v>0.2677020474863962</c:v>
                </c:pt>
                <c:pt idx="10">
                  <c:v>0.26338193618836697</c:v>
                </c:pt>
                <c:pt idx="11">
                  <c:v>0.25134259063660391</c:v>
                </c:pt>
                <c:pt idx="12">
                  <c:v>0.24072451475876377</c:v>
                </c:pt>
                <c:pt idx="13">
                  <c:v>0.23939099961488552</c:v>
                </c:pt>
                <c:pt idx="14">
                  <c:v>0.24166221471862787</c:v>
                </c:pt>
                <c:pt idx="15">
                  <c:v>0.23617659847947634</c:v>
                </c:pt>
                <c:pt idx="16">
                  <c:v>0.21944064805764357</c:v>
                </c:pt>
                <c:pt idx="17">
                  <c:v>0.22057806230897908</c:v>
                </c:pt>
                <c:pt idx="18">
                  <c:v>0.2200225182961156</c:v>
                </c:pt>
                <c:pt idx="19">
                  <c:v>0.21807977165868966</c:v>
                </c:pt>
                <c:pt idx="20">
                  <c:v>0.21601604847900818</c:v>
                </c:pt>
                <c:pt idx="21">
                  <c:v>0.20691715176753453</c:v>
                </c:pt>
                <c:pt idx="22">
                  <c:v>0.2041133390962557</c:v>
                </c:pt>
                <c:pt idx="23">
                  <c:v>0.19360794491043112</c:v>
                </c:pt>
                <c:pt idx="24">
                  <c:v>0.18882900909764672</c:v>
                </c:pt>
                <c:pt idx="25">
                  <c:v>0.18955093507081894</c:v>
                </c:pt>
                <c:pt idx="26">
                  <c:v>0.18270012919278433</c:v>
                </c:pt>
                <c:pt idx="27">
                  <c:v>0.17640604807335547</c:v>
                </c:pt>
                <c:pt idx="28">
                  <c:v>0.17243864123227584</c:v>
                </c:pt>
                <c:pt idx="29">
                  <c:v>0.16992052966515539</c:v>
                </c:pt>
                <c:pt idx="30">
                  <c:v>0.16644595527412817</c:v>
                </c:pt>
                <c:pt idx="31">
                  <c:v>0.16155251343050109</c:v>
                </c:pt>
                <c:pt idx="32">
                  <c:v>0.15740091068032044</c:v>
                </c:pt>
                <c:pt idx="33">
                  <c:v>0.15441990854569268</c:v>
                </c:pt>
                <c:pt idx="34">
                  <c:v>0.1512211464571992</c:v>
                </c:pt>
                <c:pt idx="35">
                  <c:v>0.14882376424581331</c:v>
                </c:pt>
                <c:pt idx="36">
                  <c:v>0.14686719744725668</c:v>
                </c:pt>
                <c:pt idx="37">
                  <c:v>0.14384736285746078</c:v>
                </c:pt>
                <c:pt idx="38">
                  <c:v>0.14167616759778048</c:v>
                </c:pt>
                <c:pt idx="39">
                  <c:v>0.13920037733131896</c:v>
                </c:pt>
                <c:pt idx="40">
                  <c:v>0.13403469767525833</c:v>
                </c:pt>
                <c:pt idx="41">
                  <c:v>0.13076440972255096</c:v>
                </c:pt>
                <c:pt idx="42">
                  <c:v>0.12446289114867323</c:v>
                </c:pt>
                <c:pt idx="43">
                  <c:v>0.11677697041444274</c:v>
                </c:pt>
                <c:pt idx="44">
                  <c:v>0.1113085929758116</c:v>
                </c:pt>
                <c:pt idx="45">
                  <c:v>0.10863436290506186</c:v>
                </c:pt>
                <c:pt idx="46">
                  <c:v>0.10612809751142208</c:v>
                </c:pt>
                <c:pt idx="47">
                  <c:v>0.10374324039609523</c:v>
                </c:pt>
                <c:pt idx="48">
                  <c:v>0.10056607442423336</c:v>
                </c:pt>
                <c:pt idx="49">
                  <c:v>9.766388990596174E-2</c:v>
                </c:pt>
                <c:pt idx="50">
                  <c:v>9.0234716635292422E-2</c:v>
                </c:pt>
                <c:pt idx="51">
                  <c:v>8.8441727894522509E-2</c:v>
                </c:pt>
                <c:pt idx="52">
                  <c:v>8.888126763730253E-2</c:v>
                </c:pt>
                <c:pt idx="53">
                  <c:v>8.8894244146758367E-2</c:v>
                </c:pt>
                <c:pt idx="54">
                  <c:v>8.8132801076408779E-2</c:v>
                </c:pt>
                <c:pt idx="55">
                  <c:v>8.770200953907277E-2</c:v>
                </c:pt>
                <c:pt idx="56">
                  <c:v>8.6982454016642799E-2</c:v>
                </c:pt>
                <c:pt idx="57">
                  <c:v>8.5570196562154602E-2</c:v>
                </c:pt>
                <c:pt idx="58">
                  <c:v>8.4850408733969498E-2</c:v>
                </c:pt>
              </c:numCache>
            </c:numRef>
          </c:val>
          <c:smooth val="0"/>
        </c:ser>
        <c:ser>
          <c:idx val="1"/>
          <c:order val="1"/>
          <c:spPr>
            <a:ln>
              <a:prstDash val="dash"/>
            </a:ln>
          </c:spPr>
          <c:marker>
            <c:symbol val="none"/>
          </c:marker>
          <c:cat>
            <c:numRef>
              <c:f>[2]employment!$A$35:$A$92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[2]employment!$S$34:$S$92</c:f>
              <c:numCache>
                <c:formatCode>General</c:formatCode>
                <c:ptCount val="59"/>
                <c:pt idx="22">
                  <c:v>0.20629999999999993</c:v>
                </c:pt>
                <c:pt idx="23">
                  <c:v>0.20229999999999992</c:v>
                </c:pt>
                <c:pt idx="24">
                  <c:v>0.19829999999999992</c:v>
                </c:pt>
                <c:pt idx="25">
                  <c:v>0.19429999999999992</c:v>
                </c:pt>
                <c:pt idx="26">
                  <c:v>0.19029999999999991</c:v>
                </c:pt>
                <c:pt idx="27">
                  <c:v>0.18629999999999991</c:v>
                </c:pt>
                <c:pt idx="28">
                  <c:v>0.18229999999999991</c:v>
                </c:pt>
                <c:pt idx="29">
                  <c:v>0.1782999999999999</c:v>
                </c:pt>
                <c:pt idx="30">
                  <c:v>0.1742999999999999</c:v>
                </c:pt>
                <c:pt idx="31">
                  <c:v>0.1702999999999999</c:v>
                </c:pt>
                <c:pt idx="32">
                  <c:v>0.16629999999999989</c:v>
                </c:pt>
                <c:pt idx="33">
                  <c:v>0.16229999999999989</c:v>
                </c:pt>
                <c:pt idx="34">
                  <c:v>0.15829999999999989</c:v>
                </c:pt>
                <c:pt idx="35">
                  <c:v>0.15429999999999988</c:v>
                </c:pt>
                <c:pt idx="36">
                  <c:v>0.15029999999999988</c:v>
                </c:pt>
                <c:pt idx="37">
                  <c:v>0.14629999999999987</c:v>
                </c:pt>
                <c:pt idx="38">
                  <c:v>0.14229999999999987</c:v>
                </c:pt>
                <c:pt idx="39">
                  <c:v>0.13829999999999987</c:v>
                </c:pt>
                <c:pt idx="40">
                  <c:v>0.13429999999999986</c:v>
                </c:pt>
                <c:pt idx="41">
                  <c:v>0.13029999999999986</c:v>
                </c:pt>
                <c:pt idx="42">
                  <c:v>0.12629999999999986</c:v>
                </c:pt>
                <c:pt idx="43">
                  <c:v>0.12229999999999985</c:v>
                </c:pt>
                <c:pt idx="44">
                  <c:v>0.11829999999999985</c:v>
                </c:pt>
                <c:pt idx="45">
                  <c:v>0.11429999999999985</c:v>
                </c:pt>
                <c:pt idx="46">
                  <c:v>0.11029999999999984</c:v>
                </c:pt>
                <c:pt idx="47">
                  <c:v>0.10629999999999984</c:v>
                </c:pt>
                <c:pt idx="48">
                  <c:v>0.10229999999999984</c:v>
                </c:pt>
                <c:pt idx="49">
                  <c:v>9.8299999999999832E-2</c:v>
                </c:pt>
                <c:pt idx="50">
                  <c:v>9.4299999999999828E-2</c:v>
                </c:pt>
                <c:pt idx="51">
                  <c:v>9.0299999999999825E-2</c:v>
                </c:pt>
                <c:pt idx="52">
                  <c:v>8.6299999999999821E-2</c:v>
                </c:pt>
                <c:pt idx="53">
                  <c:v>8.2299999999999818E-2</c:v>
                </c:pt>
                <c:pt idx="54">
                  <c:v>7.8299999999999814E-2</c:v>
                </c:pt>
                <c:pt idx="55">
                  <c:v>7.4299999999999811E-2</c:v>
                </c:pt>
                <c:pt idx="56">
                  <c:v>7.0299999999999807E-2</c:v>
                </c:pt>
                <c:pt idx="57">
                  <c:v>6.6299999999999804E-2</c:v>
                </c:pt>
                <c:pt idx="58">
                  <c:v>6.22999999999998E-2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[2]employment!$A$35:$A$92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cat>
          <c:val>
            <c:numRef>
              <c:f>[2]employment!$T$34:$T$92</c:f>
              <c:numCache>
                <c:formatCode>General</c:formatCode>
                <c:ptCount val="59"/>
                <c:pt idx="0">
                  <c:v>0.29430000000000001</c:v>
                </c:pt>
                <c:pt idx="1">
                  <c:v>0.2903</c:v>
                </c:pt>
                <c:pt idx="2">
                  <c:v>0.2863</c:v>
                </c:pt>
                <c:pt idx="3">
                  <c:v>0.2823</c:v>
                </c:pt>
                <c:pt idx="4">
                  <c:v>0.27829999999999999</c:v>
                </c:pt>
                <c:pt idx="5">
                  <c:v>0.27429999999999999</c:v>
                </c:pt>
                <c:pt idx="6">
                  <c:v>0.27029999999999998</c:v>
                </c:pt>
                <c:pt idx="7">
                  <c:v>0.26629999999999998</c:v>
                </c:pt>
                <c:pt idx="8">
                  <c:v>0.26229999999999998</c:v>
                </c:pt>
                <c:pt idx="9">
                  <c:v>0.25829999999999997</c:v>
                </c:pt>
                <c:pt idx="10">
                  <c:v>0.25429999999999997</c:v>
                </c:pt>
                <c:pt idx="11">
                  <c:v>0.25029999999999997</c:v>
                </c:pt>
                <c:pt idx="12">
                  <c:v>0.24629999999999996</c:v>
                </c:pt>
                <c:pt idx="13">
                  <c:v>0.24229999999999996</c:v>
                </c:pt>
                <c:pt idx="14">
                  <c:v>0.23829999999999996</c:v>
                </c:pt>
                <c:pt idx="15">
                  <c:v>0.23429999999999995</c:v>
                </c:pt>
                <c:pt idx="16">
                  <c:v>0.23029999999999995</c:v>
                </c:pt>
                <c:pt idx="17">
                  <c:v>0.22629999999999995</c:v>
                </c:pt>
                <c:pt idx="18">
                  <c:v>0.22229999999999994</c:v>
                </c:pt>
                <c:pt idx="19">
                  <c:v>0.21829999999999994</c:v>
                </c:pt>
                <c:pt idx="20">
                  <c:v>0.21429999999999993</c:v>
                </c:pt>
                <c:pt idx="21">
                  <c:v>0.21029999999999993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95360"/>
        <c:axId val="139313536"/>
      </c:lineChart>
      <c:catAx>
        <c:axId val="1392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313536"/>
        <c:crosses val="autoZero"/>
        <c:auto val="1"/>
        <c:lblAlgn val="ctr"/>
        <c:lblOffset val="100"/>
        <c:noMultiLvlLbl val="0"/>
      </c:catAx>
      <c:valAx>
        <c:axId val="139313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29536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'[3]labor productity'!$C$7:$U$7</c:f>
              <c:strCach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</c:strCache>
            </c:strRef>
          </c:cat>
          <c:val>
            <c:numRef>
              <c:f>'[3]labor productity'!$C$35:$U$35</c:f>
              <c:numCache>
                <c:formatCode>General</c:formatCode>
                <c:ptCount val="19"/>
                <c:pt idx="0">
                  <c:v>-0.24056209022534691</c:v>
                </c:pt>
                <c:pt idx="1">
                  <c:v>-0.21662392989640988</c:v>
                </c:pt>
                <c:pt idx="2">
                  <c:v>-0.19793576009580427</c:v>
                </c:pt>
                <c:pt idx="3">
                  <c:v>-0.19111074664509964</c:v>
                </c:pt>
                <c:pt idx="4">
                  <c:v>-0.16351711020430404</c:v>
                </c:pt>
                <c:pt idx="5">
                  <c:v>-0.13212531205223854</c:v>
                </c:pt>
                <c:pt idx="6">
                  <c:v>-0.10446612294277902</c:v>
                </c:pt>
                <c:pt idx="7">
                  <c:v>-8.9825670852142103E-2</c:v>
                </c:pt>
                <c:pt idx="8">
                  <c:v>-8.153394513188239E-2</c:v>
                </c:pt>
                <c:pt idx="9">
                  <c:v>-7.509584891728327E-2</c:v>
                </c:pt>
                <c:pt idx="10">
                  <c:v>-7.2984188013514917E-2</c:v>
                </c:pt>
                <c:pt idx="11">
                  <c:v>-4.8647251446888085E-2</c:v>
                </c:pt>
                <c:pt idx="12">
                  <c:v>-1.2025137221341353E-2</c:v>
                </c:pt>
                <c:pt idx="13">
                  <c:v>-8.4307142311690342E-3</c:v>
                </c:pt>
                <c:pt idx="14">
                  <c:v>-6.2350485343145579E-3</c:v>
                </c:pt>
                <c:pt idx="15">
                  <c:v>-7.3862447303376655E-3</c:v>
                </c:pt>
                <c:pt idx="16">
                  <c:v>-4.9018126852278243E-3</c:v>
                </c:pt>
                <c:pt idx="17">
                  <c:v>-1.9654856555249012E-3</c:v>
                </c:pt>
                <c:pt idx="18">
                  <c:v>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'[3]labor productity'!$C$7:$U$7</c:f>
              <c:strCach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</c:strCache>
            </c:strRef>
          </c:cat>
          <c:val>
            <c:numRef>
              <c:f>'[3]labor productity'!$C$36:$U$36</c:f>
              <c:numCache>
                <c:formatCode>General</c:formatCode>
                <c:ptCount val="19"/>
                <c:pt idx="0">
                  <c:v>-0.64708850472351553</c:v>
                </c:pt>
                <c:pt idx="1">
                  <c:v>-0.58244828369545942</c:v>
                </c:pt>
                <c:pt idx="2">
                  <c:v>-0.51603747907973396</c:v>
                </c:pt>
                <c:pt idx="3">
                  <c:v>-0.50726650564197762</c:v>
                </c:pt>
                <c:pt idx="4">
                  <c:v>-0.42376138814749353</c:v>
                </c:pt>
                <c:pt idx="5">
                  <c:v>-0.32245221320591266</c:v>
                </c:pt>
                <c:pt idx="6">
                  <c:v>-0.24627450069019918</c:v>
                </c:pt>
                <c:pt idx="7">
                  <c:v>-0.21896014598539715</c:v>
                </c:pt>
                <c:pt idx="8">
                  <c:v>-0.16641720867725684</c:v>
                </c:pt>
                <c:pt idx="9">
                  <c:v>-0.1138609238679793</c:v>
                </c:pt>
                <c:pt idx="10">
                  <c:v>-0.10830782841375708</c:v>
                </c:pt>
                <c:pt idx="11">
                  <c:v>-5.6518437789049081E-2</c:v>
                </c:pt>
                <c:pt idx="12">
                  <c:v>2.1217537196646319E-2</c:v>
                </c:pt>
                <c:pt idx="13">
                  <c:v>4.5644849900590145E-3</c:v>
                </c:pt>
                <c:pt idx="14">
                  <c:v>-1.0401139222029343E-2</c:v>
                </c:pt>
                <c:pt idx="15">
                  <c:v>2.1372439257092424E-3</c:v>
                </c:pt>
                <c:pt idx="16">
                  <c:v>-2.9982486272857045E-3</c:v>
                </c:pt>
                <c:pt idx="17">
                  <c:v>-9.3903643750259391E-4</c:v>
                </c:pt>
                <c:pt idx="18">
                  <c:v>0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strRef>
              <c:f>'[3]labor productity'!$C$7:$U$7</c:f>
              <c:strCach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</c:strCache>
            </c:strRef>
          </c:cat>
          <c:val>
            <c:numRef>
              <c:f>'[3]labor productity'!$C$37:$U$37</c:f>
              <c:numCache>
                <c:formatCode>General</c:formatCode>
                <c:ptCount val="19"/>
                <c:pt idx="0">
                  <c:v>-0.18765076562290517</c:v>
                </c:pt>
                <c:pt idx="1">
                  <c:v>-0.17034633976141311</c:v>
                </c:pt>
                <c:pt idx="2">
                  <c:v>-0.15903255104373049</c:v>
                </c:pt>
                <c:pt idx="3">
                  <c:v>-0.15313534217266689</c:v>
                </c:pt>
                <c:pt idx="4">
                  <c:v>-0.13367342501708812</c:v>
                </c:pt>
                <c:pt idx="5">
                  <c:v>-0.11182010680715315</c:v>
                </c:pt>
                <c:pt idx="6">
                  <c:v>-9.0782921348851353E-2</c:v>
                </c:pt>
                <c:pt idx="7">
                  <c:v>-7.7571480161820361E-2</c:v>
                </c:pt>
                <c:pt idx="8">
                  <c:v>-7.5209303184096576E-2</c:v>
                </c:pt>
                <c:pt idx="9">
                  <c:v>-7.4684607703909833E-2</c:v>
                </c:pt>
                <c:pt idx="10">
                  <c:v>-7.2160715202123527E-2</c:v>
                </c:pt>
                <c:pt idx="11">
                  <c:v>-4.9229823202868062E-2</c:v>
                </c:pt>
                <c:pt idx="12">
                  <c:v>-1.7785373918252745E-2</c:v>
                </c:pt>
                <c:pt idx="13">
                  <c:v>-1.1629100135630566E-2</c:v>
                </c:pt>
                <c:pt idx="14">
                  <c:v>-7.0310008702056948E-3</c:v>
                </c:pt>
                <c:pt idx="15">
                  <c:v>-9.6833051803768555E-3</c:v>
                </c:pt>
                <c:pt idx="16">
                  <c:v>-5.9709907893070735E-3</c:v>
                </c:pt>
                <c:pt idx="17">
                  <c:v>-2.6143869406798359E-3</c:v>
                </c:pt>
                <c:pt idx="1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85088"/>
        <c:axId val="139390976"/>
      </c:lineChart>
      <c:catAx>
        <c:axId val="13938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390976"/>
        <c:crosses val="autoZero"/>
        <c:auto val="1"/>
        <c:lblAlgn val="ctr"/>
        <c:lblOffset val="100"/>
        <c:noMultiLvlLbl val="0"/>
      </c:catAx>
      <c:valAx>
        <c:axId val="139390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38508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'[3]amnuf deflators'!$C$6:$V$6</c:f>
              <c:strCach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strCache>
            </c:strRef>
          </c:cat>
          <c:val>
            <c:numRef>
              <c:f>'[3]amnuf deflators'!$C$114:$V$114</c:f>
              <c:numCache>
                <c:formatCode>General</c:formatCode>
                <c:ptCount val="20"/>
                <c:pt idx="0">
                  <c:v>1.3040672062288701</c:v>
                </c:pt>
                <c:pt idx="1">
                  <c:v>1.2704123646037879</c:v>
                </c:pt>
                <c:pt idx="2">
                  <c:v>1.2359457940423406</c:v>
                </c:pt>
                <c:pt idx="3">
                  <c:v>1.1846379289290512</c:v>
                </c:pt>
                <c:pt idx="4">
                  <c:v>1.1473583666646767</c:v>
                </c:pt>
                <c:pt idx="5">
                  <c:v>1.1146636876763876</c:v>
                </c:pt>
                <c:pt idx="6">
                  <c:v>1.0815703003401165</c:v>
                </c:pt>
                <c:pt idx="7">
                  <c:v>1.0456585650485872</c:v>
                </c:pt>
                <c:pt idx="8">
                  <c:v>1.0427678425830298</c:v>
                </c:pt>
                <c:pt idx="9">
                  <c:v>1.0203877146352782</c:v>
                </c:pt>
                <c:pt idx="10">
                  <c:v>0.98969591123895628</c:v>
                </c:pt>
                <c:pt idx="11">
                  <c:v>0.97821967788102959</c:v>
                </c:pt>
                <c:pt idx="12">
                  <c:v>1</c:v>
                </c:pt>
                <c:pt idx="13">
                  <c:v>0.99462588662991724</c:v>
                </c:pt>
                <c:pt idx="14">
                  <c:v>1.0125344819242124</c:v>
                </c:pt>
                <c:pt idx="15">
                  <c:v>1.0308211366660329</c:v>
                </c:pt>
                <c:pt idx="16">
                  <c:v>1.0206608864820375</c:v>
                </c:pt>
                <c:pt idx="17">
                  <c:v>1.0243389257428472</c:v>
                </c:pt>
                <c:pt idx="18">
                  <c:v>1.0318821080191638</c:v>
                </c:pt>
                <c:pt idx="19">
                  <c:v>1.0222070685772224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64448"/>
        <c:axId val="139065984"/>
      </c:lineChart>
      <c:catAx>
        <c:axId val="1390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065984"/>
        <c:crosses val="autoZero"/>
        <c:auto val="1"/>
        <c:lblAlgn val="ctr"/>
        <c:lblOffset val="100"/>
        <c:noMultiLvlLbl val="0"/>
      </c:catAx>
      <c:valAx>
        <c:axId val="139065984"/>
        <c:scaling>
          <c:orientation val="minMax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06444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49189954399092E-2"/>
          <c:y val="2.8453761089256912E-2"/>
          <c:w val="0.76426399434621017"/>
          <c:h val="0.9551982979407555"/>
        </c:manualLayout>
      </c:layout>
      <c:lineChart>
        <c:grouping val="standard"/>
        <c:varyColors val="0"/>
        <c:ser>
          <c:idx val="0"/>
          <c:order val="0"/>
          <c:tx>
            <c:strRef>
              <c:f>'data fig6'!$C$8</c:f>
              <c:strCache>
                <c:ptCount val="1"/>
                <c:pt idx="0">
                  <c:v>values ex energy</c:v>
                </c:pt>
              </c:strCache>
            </c:strRef>
          </c:tx>
          <c:marker>
            <c:symbol val="none"/>
          </c:marker>
          <c:cat>
            <c:strRef>
              <c:f>'data fig6'!$D$6:$U$6</c:f>
              <c:strCach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strCache>
            </c:strRef>
          </c:cat>
          <c:val>
            <c:numRef>
              <c:f>'data fig6'!$D$8:$U$8</c:f>
              <c:numCache>
                <c:formatCode>General</c:formatCode>
                <c:ptCount val="18"/>
                <c:pt idx="0">
                  <c:v>0.18538134895432634</c:v>
                </c:pt>
                <c:pt idx="1">
                  <c:v>0.16708259852267793</c:v>
                </c:pt>
                <c:pt idx="2">
                  <c:v>0.14774974618170955</c:v>
                </c:pt>
                <c:pt idx="3">
                  <c:v>0.13835576452635967</c:v>
                </c:pt>
                <c:pt idx="4">
                  <c:v>0.12390767060758257</c:v>
                </c:pt>
                <c:pt idx="5">
                  <c:v>0.11803818387604914</c:v>
                </c:pt>
                <c:pt idx="6">
                  <c:v>0.10125132930069158</c:v>
                </c:pt>
                <c:pt idx="7">
                  <c:v>8.2952081846136783E-2</c:v>
                </c:pt>
                <c:pt idx="8">
                  <c:v>6.5169491965815451E-2</c:v>
                </c:pt>
                <c:pt idx="9">
                  <c:v>1.7106963702375411E-2</c:v>
                </c:pt>
                <c:pt idx="10">
                  <c:v>-9.1469206268358638E-3</c:v>
                </c:pt>
                <c:pt idx="11">
                  <c:v>1.4315670892414145E-3</c:v>
                </c:pt>
                <c:pt idx="12">
                  <c:v>1.5735467930392932E-2</c:v>
                </c:pt>
                <c:pt idx="13">
                  <c:v>2.6945758472146975E-2</c:v>
                </c:pt>
                <c:pt idx="14">
                  <c:v>2.7623136383318259E-2</c:v>
                </c:pt>
                <c:pt idx="15">
                  <c:v>2.3086978613893194E-2</c:v>
                </c:pt>
                <c:pt idx="16">
                  <c:v>1.5518640776776005E-2</c:v>
                </c:pt>
                <c:pt idx="1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fig6'!$C$9</c:f>
              <c:strCache>
                <c:ptCount val="1"/>
                <c:pt idx="0">
                  <c:v>quantities ex energy</c:v>
                </c:pt>
              </c:strCache>
            </c:strRef>
          </c:tx>
          <c:marker>
            <c:symbol val="none"/>
          </c:marker>
          <c:cat>
            <c:strRef>
              <c:f>'data fig6'!$D$6:$U$6</c:f>
              <c:strCach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strCache>
            </c:strRef>
          </c:cat>
          <c:val>
            <c:numRef>
              <c:f>'data fig6'!$D$9:$U$9</c:f>
              <c:numCache>
                <c:formatCode>General</c:formatCode>
                <c:ptCount val="18"/>
                <c:pt idx="0">
                  <c:v>-0.21675367361228959</c:v>
                </c:pt>
                <c:pt idx="1">
                  <c:v>-0.20504589089991454</c:v>
                </c:pt>
                <c:pt idx="2">
                  <c:v>-0.19504768431267361</c:v>
                </c:pt>
                <c:pt idx="3">
                  <c:v>-0.17270192957228747</c:v>
                </c:pt>
                <c:pt idx="4">
                  <c:v>-0.14280239853698906</c:v>
                </c:pt>
                <c:pt idx="5">
                  <c:v>-0.12061055339688342</c:v>
                </c:pt>
                <c:pt idx="6">
                  <c:v>-0.10734700754034465</c:v>
                </c:pt>
                <c:pt idx="7">
                  <c:v>-9.4987329533581133E-2</c:v>
                </c:pt>
                <c:pt idx="8">
                  <c:v>-8.5218321941493591E-2</c:v>
                </c:pt>
                <c:pt idx="9">
                  <c:v>-0.11578924803513024</c:v>
                </c:pt>
                <c:pt idx="10">
                  <c:v>-0.1405944413214274</c:v>
                </c:pt>
                <c:pt idx="11">
                  <c:v>-0.1144921567490228</c:v>
                </c:pt>
                <c:pt idx="12">
                  <c:v>-9.6751017435834252E-2</c:v>
                </c:pt>
                <c:pt idx="13">
                  <c:v>-7.4678439523696349E-2</c:v>
                </c:pt>
                <c:pt idx="14">
                  <c:v>-4.9323703497651583E-2</c:v>
                </c:pt>
                <c:pt idx="15">
                  <c:v>-3.0753204889425345E-2</c:v>
                </c:pt>
                <c:pt idx="16">
                  <c:v>-1.6159959369613452E-2</c:v>
                </c:pt>
                <c:pt idx="1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fig6'!$C$10</c:f>
              <c:strCache>
                <c:ptCount val="1"/>
                <c:pt idx="0">
                  <c:v>prices ex energy</c:v>
                </c:pt>
              </c:strCache>
            </c:strRef>
          </c:tx>
          <c:marker>
            <c:symbol val="none"/>
          </c:marker>
          <c:cat>
            <c:strRef>
              <c:f>'data fig6'!$D$6:$U$6</c:f>
              <c:strCach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strCache>
            </c:strRef>
          </c:cat>
          <c:val>
            <c:numRef>
              <c:f>'data fig6'!$D$10:$U$10</c:f>
              <c:numCache>
                <c:formatCode>General</c:formatCode>
                <c:ptCount val="18"/>
                <c:pt idx="0">
                  <c:v>0.40213502256661593</c:v>
                </c:pt>
                <c:pt idx="1">
                  <c:v>0.37212848942259247</c:v>
                </c:pt>
                <c:pt idx="2">
                  <c:v>0.34279743049438316</c:v>
                </c:pt>
                <c:pt idx="3">
                  <c:v>0.31105769409864714</c:v>
                </c:pt>
                <c:pt idx="4">
                  <c:v>0.26671006914457163</c:v>
                </c:pt>
                <c:pt idx="5">
                  <c:v>0.23864873727293257</c:v>
                </c:pt>
                <c:pt idx="6">
                  <c:v>0.20859833684103624</c:v>
                </c:pt>
                <c:pt idx="7">
                  <c:v>0.17793941137971792</c:v>
                </c:pt>
                <c:pt idx="8">
                  <c:v>0.15038781390730904</c:v>
                </c:pt>
                <c:pt idx="9">
                  <c:v>0.13289621173750565</c:v>
                </c:pt>
                <c:pt idx="10">
                  <c:v>0.13144752069459154</c:v>
                </c:pt>
                <c:pt idx="11">
                  <c:v>0.11592372383826421</c:v>
                </c:pt>
                <c:pt idx="12">
                  <c:v>0.11248648536622718</c:v>
                </c:pt>
                <c:pt idx="13">
                  <c:v>0.10162419799584332</c:v>
                </c:pt>
                <c:pt idx="14">
                  <c:v>7.6946839880969842E-2</c:v>
                </c:pt>
                <c:pt idx="15">
                  <c:v>5.3840183503318539E-2</c:v>
                </c:pt>
                <c:pt idx="16">
                  <c:v>3.1678600146389457E-2</c:v>
                </c:pt>
                <c:pt idx="1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60576"/>
        <c:axId val="139166464"/>
      </c:lineChart>
      <c:catAx>
        <c:axId val="13916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166464"/>
        <c:crosses val="autoZero"/>
        <c:auto val="1"/>
        <c:lblAlgn val="ctr"/>
        <c:lblOffset val="100"/>
        <c:noMultiLvlLbl val="0"/>
      </c:catAx>
      <c:valAx>
        <c:axId val="139166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160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43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43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43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4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413" cy="62944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0.40169</cdr:x>
      <cdr:y>0.02011</cdr:y>
    </cdr:from>
    <cdr:to>
      <cdr:x>0.85791</cdr:x>
      <cdr:y>0.09206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83619" y="126556"/>
          <a:ext cx="3956538" cy="452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Ratio of </a:t>
          </a:r>
          <a:r>
            <a:rPr lang="en-US" sz="1100" baseline="0"/>
            <a:t> Price Deflator for Manufacturing to Price Deflator for GDP: 1997 to 2016 (2009 = 1)</a:t>
          </a:r>
          <a:endParaRPr lang="en-US" sz="1100"/>
        </a:p>
      </cdr:txBody>
    </cdr:sp>
  </cdr:relSizeAnchor>
  <cdr:relSizeAnchor xmlns:cdr="http://schemas.openxmlformats.org/drawingml/2006/chartDrawing">
    <cdr:from>
      <cdr:x>0.64977</cdr:x>
      <cdr:y>0.90582</cdr:y>
    </cdr:from>
    <cdr:to>
      <cdr:x>0.97542</cdr:x>
      <cdr:y>0.94286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35070" y="5701678"/>
          <a:ext cx="2824196" cy="233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Bureau</a:t>
          </a:r>
          <a:r>
            <a:rPr lang="en-US" sz="1100" baseline="0"/>
            <a:t> of Economic Analysis Bea.gov</a:t>
          </a:r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2413" cy="62944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0.04224</cdr:x>
      <cdr:y>0.05503</cdr:y>
    </cdr:from>
    <cdr:to>
      <cdr:x>0.83872</cdr:x>
      <cdr:y>0.10249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66346" y="346364"/>
          <a:ext cx="6907367" cy="29873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0.1467</cdr:x>
      <cdr:y>0.03069</cdr:y>
    </cdr:from>
    <cdr:to>
      <cdr:x>0.95392</cdr:x>
      <cdr:y>0.11005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2243" y="193178"/>
          <a:ext cx="7000519" cy="499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Relative Productivity of Manufacturing and Prices compared to GDP:</a:t>
          </a:r>
          <a:r>
            <a:rPr lang="en-US" sz="1600" baseline="0"/>
            <a:t> 1970 to 2010</a:t>
          </a:r>
          <a:endParaRPr lang="en-US" sz="1600"/>
        </a:p>
      </cdr:txBody>
    </cdr:sp>
  </cdr:relSizeAnchor>
  <cdr:relSizeAnchor xmlns:cdr="http://schemas.openxmlformats.org/drawingml/2006/chartDrawing">
    <cdr:from>
      <cdr:x>0.75192</cdr:x>
      <cdr:y>0.83492</cdr:y>
    </cdr:from>
    <cdr:to>
      <cdr:x>0.98541</cdr:x>
      <cdr:y>0.93016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520962" y="5255402"/>
          <a:ext cx="2024895" cy="599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/>
            <a:t>Source: Dale W. Jorgenson, Mun S. Ho, and Jon Samuels,(2012)  </a:t>
          </a:r>
        </a:p>
      </cdr:txBody>
    </cdr:sp>
  </cdr:relSizeAnchor>
  <cdr:relSizeAnchor xmlns:cdr="http://schemas.openxmlformats.org/drawingml/2006/chartDrawing">
    <cdr:from>
      <cdr:x>0.05837</cdr:x>
      <cdr:y>0.1037</cdr:y>
    </cdr:from>
    <cdr:to>
      <cdr:x>0.15054</cdr:x>
      <cdr:y>0.1037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506224" y="652762"/>
          <a:ext cx="799300" cy="0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0.06144</cdr:x>
      <cdr:y>0.15238</cdr:y>
    </cdr:from>
    <cdr:to>
      <cdr:x>0.15284</cdr:x>
      <cdr:y>0.15344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532867" y="959161"/>
          <a:ext cx="792640" cy="666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0.15361</cdr:x>
      <cdr:y>0.08571</cdr:y>
    </cdr:from>
    <cdr:to>
      <cdr:x>0.33871</cdr:x>
      <cdr:y>0.12169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332168" y="539528"/>
          <a:ext cx="1605262" cy="226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TFPMAN/TFPGDP</a:t>
          </a:r>
        </a:p>
      </cdr:txBody>
    </cdr:sp>
  </cdr:relSizeAnchor>
  <cdr:relSizeAnchor xmlns:cdr="http://schemas.openxmlformats.org/drawingml/2006/chartDrawing">
    <cdr:from>
      <cdr:x>0.16129</cdr:x>
      <cdr:y>0.13757</cdr:y>
    </cdr:from>
    <cdr:to>
      <cdr:x>0.31336</cdr:x>
      <cdr:y>0.17037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398776" y="865909"/>
          <a:ext cx="1318846" cy="206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PGDP/PMAN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2413" cy="62944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0.26651</cdr:x>
      <cdr:y>0.02434</cdr:y>
    </cdr:from>
    <cdr:to>
      <cdr:x>0.91244</cdr:x>
      <cdr:y>0.16085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11311" y="153198"/>
          <a:ext cx="5601766" cy="859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US Spending</a:t>
          </a:r>
          <a:r>
            <a:rPr lang="en-US" sz="1100" baseline="0"/>
            <a:t> (C+I+G) on Goods Relative to Services and Structures 1947 to 2016</a:t>
          </a:r>
        </a:p>
        <a:p xmlns:a="http://schemas.openxmlformats.org/drawingml/2006/main">
          <a:r>
            <a:rPr lang="en-US" sz="1100" baseline="0"/>
            <a:t>(log scale 2016 = 0)</a:t>
          </a:r>
          <a:endParaRPr lang="en-US" sz="1100"/>
        </a:p>
      </cdr:txBody>
    </cdr:sp>
  </cdr:relSizeAnchor>
  <cdr:relSizeAnchor xmlns:cdr="http://schemas.openxmlformats.org/drawingml/2006/chartDrawing">
    <cdr:from>
      <cdr:x>0.62212</cdr:x>
      <cdr:y>0.92804</cdr:y>
    </cdr:from>
    <cdr:to>
      <cdr:x>0.93856</cdr:x>
      <cdr:y>0.97354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95279" y="5841556"/>
          <a:ext cx="2744265" cy="286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BEA National Income Accounts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2413" cy="62944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0.24117</cdr:x>
      <cdr:y>0.02328</cdr:y>
    </cdr:from>
    <cdr:to>
      <cdr:x>0.87711</cdr:x>
      <cdr:y>0.12593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1503" y="146538"/>
          <a:ext cx="5515175" cy="6461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/>
            <a:t>Share of Manufacturing</a:t>
          </a:r>
          <a:r>
            <a:rPr lang="en-US" sz="1100" b="0" baseline="0"/>
            <a:t> in US Non-Farm Employment  (Trend 1960 to 1980 forecaste through 2017)  </a:t>
          </a:r>
          <a:endParaRPr lang="en-US" sz="1100" b="0"/>
        </a:p>
      </cdr:txBody>
    </cdr:sp>
  </cdr:relSizeAnchor>
  <cdr:relSizeAnchor xmlns:cdr="http://schemas.openxmlformats.org/drawingml/2006/chartDrawing">
    <cdr:from>
      <cdr:x>0.63134</cdr:x>
      <cdr:y>0.90265</cdr:y>
    </cdr:from>
    <cdr:to>
      <cdr:x>0.98771</cdr:x>
      <cdr:y>0.95026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475210" y="5681696"/>
          <a:ext cx="3090629" cy="299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BLS</a:t>
          </a:r>
          <a:r>
            <a:rPr lang="en-US" sz="1100" baseline="0"/>
            <a:t> Current Employment Survey</a:t>
          </a:r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2413" cy="62944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0.09908</cdr:x>
      <cdr:y>0.02963</cdr:y>
    </cdr:from>
    <cdr:to>
      <cdr:x>0.83333</cdr:x>
      <cdr:y>0.12381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9263" y="186506"/>
          <a:ext cx="6367719" cy="592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Output per Full Time Equivalent Employee (Manufacturing, Total</a:t>
          </a:r>
          <a:r>
            <a:rPr lang="en-US" sz="1100" baseline="0"/>
            <a:t> and Non-Manufacturing)</a:t>
          </a:r>
        </a:p>
        <a:p xmlns:a="http://schemas.openxmlformats.org/drawingml/2006/main">
          <a:r>
            <a:rPr lang="en-US" sz="1100" baseline="0"/>
            <a:t>Log points 2016 = 0.</a:t>
          </a:r>
          <a:endParaRPr lang="en-US" sz="1100"/>
        </a:p>
      </cdr:txBody>
    </cdr:sp>
  </cdr:relSizeAnchor>
  <cdr:relSizeAnchor xmlns:cdr="http://schemas.openxmlformats.org/drawingml/2006/chartDrawing">
    <cdr:from>
      <cdr:x>0.03149</cdr:x>
      <cdr:y>0.31323</cdr:y>
    </cdr:from>
    <cdr:to>
      <cdr:x>0.30108</cdr:x>
      <cdr:y>0.44127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3095" y="1971608"/>
          <a:ext cx="2337954" cy="805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non manufacturing</a:t>
          </a:r>
        </a:p>
      </cdr:txBody>
    </cdr:sp>
  </cdr:relSizeAnchor>
  <cdr:relSizeAnchor xmlns:cdr="http://schemas.openxmlformats.org/drawingml/2006/chartDrawing">
    <cdr:from>
      <cdr:x>0.14516</cdr:x>
      <cdr:y>0.80212</cdr:y>
    </cdr:from>
    <cdr:to>
      <cdr:x>0.35637</cdr:x>
      <cdr:y>0.83704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58899" y="5048916"/>
          <a:ext cx="1831730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manufacturing</a:t>
          </a:r>
        </a:p>
      </cdr:txBody>
    </cdr:sp>
  </cdr:relSizeAnchor>
  <cdr:relSizeAnchor xmlns:cdr="http://schemas.openxmlformats.org/drawingml/2006/chartDrawing">
    <cdr:from>
      <cdr:x>0.09601</cdr:x>
      <cdr:y>0.41693</cdr:y>
    </cdr:from>
    <cdr:to>
      <cdr:x>0.21736</cdr:x>
      <cdr:y>0.45079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32605" y="2624371"/>
          <a:ext cx="1052412" cy="213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GDP/FTE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2413" cy="62944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awrence/Desktop/Manufacturing/results/jorgenson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awrence/Desktop/Manufacturing/results/US%20manufacturing%20Worksheet%20Aug%202017%20(Recovered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awrence/Desktop/Manufacturing/results/US%20manufacturing%20Worksheet%20Aug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DATA_ALT"/>
      <sheetName val="Chart1"/>
      <sheetName val="Chart2"/>
      <sheetName val="Chart3"/>
      <sheetName val="Chart4"/>
      <sheetName val="Chart5"/>
      <sheetName val="Sheet1"/>
      <sheetName val="Sheet2"/>
      <sheetName val="PaperChart1"/>
      <sheetName val="datachart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3">
          <cell r="AA3">
            <v>1970</v>
          </cell>
          <cell r="AB3">
            <v>1971</v>
          </cell>
          <cell r="AC3">
            <v>1972</v>
          </cell>
          <cell r="AD3">
            <v>1973</v>
          </cell>
          <cell r="AE3">
            <v>1974</v>
          </cell>
          <cell r="AF3">
            <v>1975</v>
          </cell>
          <cell r="AG3">
            <v>1976</v>
          </cell>
          <cell r="AH3">
            <v>1977</v>
          </cell>
          <cell r="AI3">
            <v>1978</v>
          </cell>
          <cell r="AJ3">
            <v>1979</v>
          </cell>
          <cell r="AK3">
            <v>1980</v>
          </cell>
          <cell r="AL3">
            <v>1981</v>
          </cell>
          <cell r="AM3">
            <v>1982</v>
          </cell>
          <cell r="AN3">
            <v>1983</v>
          </cell>
          <cell r="AO3">
            <v>1984</v>
          </cell>
          <cell r="AP3">
            <v>1985</v>
          </cell>
          <cell r="AQ3">
            <v>1986</v>
          </cell>
          <cell r="AR3">
            <v>1987</v>
          </cell>
          <cell r="AS3">
            <v>1988</v>
          </cell>
          <cell r="AT3">
            <v>1989</v>
          </cell>
          <cell r="AU3">
            <v>1990</v>
          </cell>
          <cell r="AV3">
            <v>1991</v>
          </cell>
          <cell r="AW3">
            <v>1992</v>
          </cell>
          <cell r="AX3">
            <v>1993</v>
          </cell>
          <cell r="AY3">
            <v>1994</v>
          </cell>
          <cell r="AZ3">
            <v>1995</v>
          </cell>
          <cell r="BA3">
            <v>1996</v>
          </cell>
          <cell r="BB3">
            <v>1997</v>
          </cell>
          <cell r="BC3">
            <v>1998</v>
          </cell>
          <cell r="BD3">
            <v>1999</v>
          </cell>
          <cell r="BE3">
            <v>2000</v>
          </cell>
          <cell r="BF3">
            <v>2001</v>
          </cell>
          <cell r="BG3">
            <v>2002</v>
          </cell>
          <cell r="BH3">
            <v>2003</v>
          </cell>
          <cell r="BI3">
            <v>2004</v>
          </cell>
          <cell r="BJ3">
            <v>2005</v>
          </cell>
          <cell r="BK3">
            <v>2006</v>
          </cell>
          <cell r="BL3">
            <v>2007</v>
          </cell>
          <cell r="BM3">
            <v>2008</v>
          </cell>
          <cell r="BN3">
            <v>2009</v>
          </cell>
          <cell r="BO3">
            <v>2010</v>
          </cell>
        </row>
        <row r="17">
          <cell r="AA17">
            <v>0.5622457547353078</v>
          </cell>
          <cell r="AB17">
            <v>0.57775392751035093</v>
          </cell>
          <cell r="AC17">
            <v>0.61005333720340305</v>
          </cell>
          <cell r="AD17">
            <v>0.62576029498921348</v>
          </cell>
          <cell r="AE17">
            <v>0.58375969785721959</v>
          </cell>
          <cell r="AF17">
            <v>0.55184616049721846</v>
          </cell>
          <cell r="AG17">
            <v>0.56938477451721548</v>
          </cell>
          <cell r="AH17">
            <v>0.57263860156877822</v>
          </cell>
          <cell r="AI17">
            <v>0.58681699177173685</v>
          </cell>
          <cell r="AJ17">
            <v>0.57613837914347865</v>
          </cell>
          <cell r="AK17">
            <v>0.56597575024173885</v>
          </cell>
          <cell r="AL17">
            <v>0.57051241419661047</v>
          </cell>
          <cell r="AM17">
            <v>0.59684819852931037</v>
          </cell>
          <cell r="AN17">
            <v>0.62713101741413502</v>
          </cell>
          <cell r="AO17">
            <v>0.63634592904499909</v>
          </cell>
          <cell r="AP17">
            <v>0.65782414107779652</v>
          </cell>
          <cell r="AQ17">
            <v>0.67091462323101825</v>
          </cell>
          <cell r="AR17">
            <v>0.69479246981513842</v>
          </cell>
          <cell r="AS17">
            <v>0.70061588641678796</v>
          </cell>
          <cell r="AT17">
            <v>0.68631029402110688</v>
          </cell>
          <cell r="AU17">
            <v>0.69649154671001612</v>
          </cell>
          <cell r="AV17">
            <v>0.71120441621280606</v>
          </cell>
          <cell r="AW17">
            <v>0.72611992494406818</v>
          </cell>
          <cell r="AX17">
            <v>0.74723534822366722</v>
          </cell>
          <cell r="AY17">
            <v>0.76426963867433217</v>
          </cell>
          <cell r="AZ17">
            <v>0.76650138227895093</v>
          </cell>
          <cell r="BA17">
            <v>0.78808923708073542</v>
          </cell>
          <cell r="BB17">
            <v>0.81819824418811005</v>
          </cell>
          <cell r="BC17">
            <v>0.84657201898886636</v>
          </cell>
          <cell r="BD17">
            <v>0.87364232782092865</v>
          </cell>
          <cell r="BE17">
            <v>0.90486835282701605</v>
          </cell>
          <cell r="BF17">
            <v>0.95077834411339168</v>
          </cell>
          <cell r="BG17">
            <v>0.96901105554440947</v>
          </cell>
          <cell r="BH17">
            <v>1.0023228645769169</v>
          </cell>
          <cell r="BI17">
            <v>1.0042200371244336</v>
          </cell>
          <cell r="BJ17">
            <v>1</v>
          </cell>
          <cell r="BK17">
            <v>0.99311731496019351</v>
          </cell>
          <cell r="BL17">
            <v>1.0134956628583147</v>
          </cell>
          <cell r="BM17">
            <v>0.9950801926057754</v>
          </cell>
          <cell r="BN17">
            <v>1.0078570380717078</v>
          </cell>
          <cell r="BO17">
            <v>0.99309294447061791</v>
          </cell>
        </row>
        <row r="18">
          <cell r="AA18">
            <v>0.59928832536483412</v>
          </cell>
          <cell r="AB18">
            <v>0.61842938231158995</v>
          </cell>
          <cell r="AC18">
            <v>0.64956554336318528</v>
          </cell>
          <cell r="AD18">
            <v>0.64876588050595474</v>
          </cell>
          <cell r="AE18">
            <v>0.59557418831094411</v>
          </cell>
          <cell r="AF18">
            <v>0.56930863168203905</v>
          </cell>
          <cell r="AG18">
            <v>0.6149946261018534</v>
          </cell>
          <cell r="AH18">
            <v>0.62170913580797038</v>
          </cell>
          <cell r="AI18">
            <v>0.62723238557747008</v>
          </cell>
          <cell r="AJ18">
            <v>0.61067236855999507</v>
          </cell>
          <cell r="AK18">
            <v>0.58759772763300055</v>
          </cell>
          <cell r="AL18">
            <v>0.59322530473597057</v>
          </cell>
          <cell r="AM18">
            <v>0.61282402332720609</v>
          </cell>
          <cell r="AN18">
            <v>0.64697072230010444</v>
          </cell>
          <cell r="AO18">
            <v>0.64864100485486242</v>
          </cell>
          <cell r="AP18">
            <v>0.65614567172143179</v>
          </cell>
          <cell r="AQ18">
            <v>0.6680088884125116</v>
          </cell>
          <cell r="AR18">
            <v>0.69826819501746906</v>
          </cell>
          <cell r="AS18">
            <v>0.71621104838784022</v>
          </cell>
          <cell r="AT18">
            <v>0.70061194700372842</v>
          </cell>
          <cell r="AU18">
            <v>0.70033023545875639</v>
          </cell>
          <cell r="AV18">
            <v>0.70687673281711239</v>
          </cell>
          <cell r="AW18">
            <v>0.71602693844028442</v>
          </cell>
          <cell r="AX18">
            <v>0.732386188615333</v>
          </cell>
          <cell r="AY18">
            <v>0.75427902326432028</v>
          </cell>
          <cell r="AZ18">
            <v>0.76915321702950257</v>
          </cell>
          <cell r="BA18">
            <v>0.77219294153475149</v>
          </cell>
          <cell r="BB18">
            <v>0.80884630506834676</v>
          </cell>
          <cell r="BC18">
            <v>0.84599309373909115</v>
          </cell>
          <cell r="BD18">
            <v>0.87202892595534809</v>
          </cell>
          <cell r="BE18">
            <v>0.88478484230450782</v>
          </cell>
          <cell r="BF18">
            <v>0.88960956595387142</v>
          </cell>
          <cell r="BG18">
            <v>0.92985455943645878</v>
          </cell>
          <cell r="BH18">
            <v>0.9705492606221372</v>
          </cell>
          <cell r="BI18">
            <v>1.0002230030677037</v>
          </cell>
          <cell r="BJ18">
            <v>1</v>
          </cell>
          <cell r="BK18">
            <v>0.9937696789370325</v>
          </cell>
          <cell r="BL18">
            <v>1.025999484409384</v>
          </cell>
          <cell r="BM18">
            <v>0.95060130514801422</v>
          </cell>
          <cell r="BN18">
            <v>0.96365324574833566</v>
          </cell>
          <cell r="BO18">
            <v>1.0149314019921292</v>
          </cell>
        </row>
      </sheetData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4 (2)"/>
      <sheetName val="Chart12"/>
      <sheetName val="amnuf deflators"/>
      <sheetName val="ch price goods relative to serv"/>
      <sheetName val="chpricesvaluequant"/>
      <sheetName val="chlogpricegs"/>
      <sheetName val="chsharegoodinspend"/>
      <sheetName val="manemp"/>
      <sheetName val="Chart10"/>
      <sheetName val="investment prices"/>
      <sheetName val="real investment"/>
      <sheetName val="investment"/>
      <sheetName val="Chart8"/>
      <sheetName val="gdp real 47-2016"/>
      <sheetName val="real gdp by product"/>
      <sheetName val="pricegoodsservicesgdp"/>
      <sheetName val="Chart4"/>
      <sheetName val="Chart6"/>
      <sheetName val="Chart7"/>
      <sheetName val="goods spending"/>
      <sheetName val="real gdp 2009 chained"/>
      <sheetName val="gdp 2009 dollars"/>
      <sheetName val="GDP nominal"/>
      <sheetName val="real consumption"/>
      <sheetName val="price consu"/>
      <sheetName val="Chart5"/>
      <sheetName val="share nonimal consumption"/>
      <sheetName val="Chart14"/>
      <sheetName val="nom and real cons"/>
      <sheetName val="real cons"/>
      <sheetName val="ch ratio good gdp"/>
      <sheetName val="gdp quant"/>
      <sheetName val="52 dollars"/>
      <sheetName val="gpd92dollars"/>
      <sheetName val="real gdp 2009 dollars"/>
      <sheetName val="real gdp quantity index"/>
      <sheetName val="Chart2"/>
      <sheetName val="dat price goods relative to ser"/>
      <sheetName val="ratiolabprodman"/>
      <sheetName val="bls productivity"/>
      <sheetName val="MFP"/>
      <sheetName val="wages"/>
      <sheetName val="Chart3"/>
      <sheetName val="Chart11"/>
      <sheetName val="employment"/>
      <sheetName val="manva in 2005 dollars"/>
      <sheetName val="jobs content "/>
      <sheetName val="industry va 47-2009"/>
      <sheetName val="Chart13"/>
      <sheetName val="chainquantityindsutries"/>
      <sheetName val="fteemployment"/>
      <sheetName val="realvaddedindustry"/>
      <sheetName val="mantrade"/>
      <sheetName val="Chart15"/>
      <sheetName val="labor productity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/>
      <sheetData sheetId="38" refreshError="1"/>
      <sheetData sheetId="39"/>
      <sheetData sheetId="40"/>
      <sheetData sheetId="41"/>
      <sheetData sheetId="42" refreshError="1"/>
      <sheetData sheetId="43" refreshError="1"/>
      <sheetData sheetId="44">
        <row r="34">
          <cell r="R34">
            <v>0.28714717096614029</v>
          </cell>
          <cell r="T34">
            <v>0.29430000000000001</v>
          </cell>
        </row>
        <row r="35">
          <cell r="A35">
            <v>1960</v>
          </cell>
          <cell r="R35">
            <v>0.28432612466041474</v>
          </cell>
          <cell r="T35">
            <v>0.2903</v>
          </cell>
        </row>
        <row r="36">
          <cell r="A36">
            <v>1961</v>
          </cell>
          <cell r="R36">
            <v>0.27743001752834878</v>
          </cell>
          <cell r="T36">
            <v>0.2863</v>
          </cell>
        </row>
        <row r="37">
          <cell r="A37">
            <v>1962</v>
          </cell>
          <cell r="R37">
            <v>0.2784269807594702</v>
          </cell>
          <cell r="T37">
            <v>0.2823</v>
          </cell>
        </row>
        <row r="38">
          <cell r="A38">
            <v>1963</v>
          </cell>
          <cell r="R38">
            <v>0.27537059491898142</v>
          </cell>
          <cell r="T38">
            <v>0.27829999999999999</v>
          </cell>
        </row>
        <row r="39">
          <cell r="A39">
            <v>1964</v>
          </cell>
          <cell r="R39">
            <v>0.27209144683796299</v>
          </cell>
          <cell r="T39">
            <v>0.27429999999999999</v>
          </cell>
        </row>
        <row r="40">
          <cell r="A40">
            <v>1965</v>
          </cell>
          <cell r="R40">
            <v>0.27297192229352374</v>
          </cell>
          <cell r="T40">
            <v>0.27029999999999998</v>
          </cell>
        </row>
        <row r="41">
          <cell r="A41">
            <v>1966</v>
          </cell>
          <cell r="R41">
            <v>0.27615456502554997</v>
          </cell>
          <cell r="T41">
            <v>0.26629999999999998</v>
          </cell>
        </row>
        <row r="42">
          <cell r="A42">
            <v>1967</v>
          </cell>
          <cell r="R42">
            <v>0.27143582964073293</v>
          </cell>
          <cell r="T42">
            <v>0.26229999999999998</v>
          </cell>
        </row>
        <row r="43">
          <cell r="A43">
            <v>1968</v>
          </cell>
          <cell r="R43">
            <v>0.2677020474863962</v>
          </cell>
          <cell r="T43">
            <v>0.25829999999999997</v>
          </cell>
        </row>
        <row r="44">
          <cell r="A44">
            <v>1969</v>
          </cell>
          <cell r="R44">
            <v>0.26338193618836697</v>
          </cell>
          <cell r="T44">
            <v>0.25429999999999997</v>
          </cell>
        </row>
        <row r="45">
          <cell r="A45">
            <v>1970</v>
          </cell>
          <cell r="R45">
            <v>0.25134259063660391</v>
          </cell>
          <cell r="T45">
            <v>0.25029999999999997</v>
          </cell>
        </row>
        <row r="46">
          <cell r="A46">
            <v>1971</v>
          </cell>
          <cell r="R46">
            <v>0.24072451475876377</v>
          </cell>
          <cell r="T46">
            <v>0.24629999999999996</v>
          </cell>
        </row>
        <row r="47">
          <cell r="A47">
            <v>1972</v>
          </cell>
          <cell r="R47">
            <v>0.23939099961488552</v>
          </cell>
          <cell r="T47">
            <v>0.24229999999999996</v>
          </cell>
        </row>
        <row r="48">
          <cell r="A48">
            <v>1973</v>
          </cell>
          <cell r="R48">
            <v>0.24166221471862787</v>
          </cell>
          <cell r="T48">
            <v>0.23829999999999996</v>
          </cell>
        </row>
        <row r="49">
          <cell r="A49">
            <v>1974</v>
          </cell>
          <cell r="R49">
            <v>0.23617659847947634</v>
          </cell>
          <cell r="T49">
            <v>0.23429999999999995</v>
          </cell>
        </row>
        <row r="50">
          <cell r="A50">
            <v>1975</v>
          </cell>
          <cell r="R50">
            <v>0.21944064805764357</v>
          </cell>
          <cell r="T50">
            <v>0.23029999999999995</v>
          </cell>
        </row>
        <row r="51">
          <cell r="A51">
            <v>1976</v>
          </cell>
          <cell r="R51">
            <v>0.22057806230897908</v>
          </cell>
          <cell r="T51">
            <v>0.22629999999999995</v>
          </cell>
        </row>
        <row r="52">
          <cell r="A52">
            <v>1977</v>
          </cell>
          <cell r="R52">
            <v>0.2200225182961156</v>
          </cell>
          <cell r="T52">
            <v>0.22229999999999994</v>
          </cell>
        </row>
        <row r="53">
          <cell r="A53">
            <v>1978</v>
          </cell>
          <cell r="R53">
            <v>0.21807977165868966</v>
          </cell>
          <cell r="T53">
            <v>0.21829999999999994</v>
          </cell>
        </row>
        <row r="54">
          <cell r="A54">
            <v>1979</v>
          </cell>
          <cell r="R54">
            <v>0.21601604847900818</v>
          </cell>
          <cell r="T54">
            <v>0.21429999999999993</v>
          </cell>
        </row>
        <row r="55">
          <cell r="A55">
            <v>1980</v>
          </cell>
          <cell r="R55">
            <v>0.20691715176753453</v>
          </cell>
          <cell r="T55">
            <v>0.21029999999999993</v>
          </cell>
        </row>
        <row r="56">
          <cell r="A56">
            <v>1981</v>
          </cell>
          <cell r="R56">
            <v>0.2041133390962557</v>
          </cell>
          <cell r="S56">
            <v>0.20629999999999993</v>
          </cell>
        </row>
        <row r="57">
          <cell r="A57">
            <v>1982</v>
          </cell>
          <cell r="R57">
            <v>0.19360794491043112</v>
          </cell>
          <cell r="S57">
            <v>0.20229999999999992</v>
          </cell>
        </row>
        <row r="58">
          <cell r="A58">
            <v>1983</v>
          </cell>
          <cell r="R58">
            <v>0.18882900909764672</v>
          </cell>
          <cell r="S58">
            <v>0.19829999999999992</v>
          </cell>
        </row>
        <row r="59">
          <cell r="A59">
            <v>1984</v>
          </cell>
          <cell r="R59">
            <v>0.18955093507081894</v>
          </cell>
          <cell r="S59">
            <v>0.19429999999999992</v>
          </cell>
        </row>
        <row r="60">
          <cell r="A60">
            <v>1985</v>
          </cell>
          <cell r="R60">
            <v>0.18270012919278433</v>
          </cell>
          <cell r="S60">
            <v>0.19029999999999991</v>
          </cell>
        </row>
        <row r="61">
          <cell r="A61">
            <v>1986</v>
          </cell>
          <cell r="R61">
            <v>0.17640604807335547</v>
          </cell>
          <cell r="S61">
            <v>0.18629999999999991</v>
          </cell>
        </row>
        <row r="62">
          <cell r="A62">
            <v>1987</v>
          </cell>
          <cell r="R62">
            <v>0.17243864123227584</v>
          </cell>
          <cell r="S62">
            <v>0.18229999999999991</v>
          </cell>
        </row>
        <row r="63">
          <cell r="A63">
            <v>1988</v>
          </cell>
          <cell r="R63">
            <v>0.16992052966515539</v>
          </cell>
          <cell r="S63">
            <v>0.1782999999999999</v>
          </cell>
        </row>
        <row r="64">
          <cell r="A64">
            <v>1989</v>
          </cell>
          <cell r="R64">
            <v>0.16644595527412817</v>
          </cell>
          <cell r="S64">
            <v>0.1742999999999999</v>
          </cell>
        </row>
        <row r="65">
          <cell r="A65">
            <v>1990</v>
          </cell>
          <cell r="R65">
            <v>0.16155251343050109</v>
          </cell>
          <cell r="S65">
            <v>0.1702999999999999</v>
          </cell>
        </row>
        <row r="66">
          <cell r="A66">
            <v>1991</v>
          </cell>
          <cell r="R66">
            <v>0.15740091068032044</v>
          </cell>
          <cell r="S66">
            <v>0.16629999999999989</v>
          </cell>
        </row>
        <row r="67">
          <cell r="A67">
            <v>1992</v>
          </cell>
          <cell r="R67">
            <v>0.15441990854569268</v>
          </cell>
          <cell r="S67">
            <v>0.16229999999999989</v>
          </cell>
        </row>
        <row r="68">
          <cell r="A68">
            <v>1993</v>
          </cell>
          <cell r="R68">
            <v>0.1512211464571992</v>
          </cell>
          <cell r="S68">
            <v>0.15829999999999989</v>
          </cell>
        </row>
        <row r="69">
          <cell r="A69">
            <v>1994</v>
          </cell>
          <cell r="R69">
            <v>0.14882376424581331</v>
          </cell>
          <cell r="S69">
            <v>0.15429999999999988</v>
          </cell>
        </row>
        <row r="70">
          <cell r="A70">
            <v>1995</v>
          </cell>
          <cell r="R70">
            <v>0.14686719744725668</v>
          </cell>
          <cell r="S70">
            <v>0.15029999999999988</v>
          </cell>
        </row>
        <row r="71">
          <cell r="A71">
            <v>1996</v>
          </cell>
          <cell r="R71">
            <v>0.14384736285746078</v>
          </cell>
          <cell r="S71">
            <v>0.14629999999999987</v>
          </cell>
        </row>
        <row r="72">
          <cell r="A72">
            <v>1997</v>
          </cell>
          <cell r="R72">
            <v>0.14167616759778048</v>
          </cell>
          <cell r="S72">
            <v>0.14229999999999987</v>
          </cell>
        </row>
        <row r="73">
          <cell r="A73">
            <v>1998</v>
          </cell>
          <cell r="R73">
            <v>0.13920037733131896</v>
          </cell>
          <cell r="S73">
            <v>0.13829999999999987</v>
          </cell>
        </row>
        <row r="74">
          <cell r="A74">
            <v>1999</v>
          </cell>
          <cell r="R74">
            <v>0.13403469767525833</v>
          </cell>
          <cell r="S74">
            <v>0.13429999999999986</v>
          </cell>
        </row>
        <row r="75">
          <cell r="A75">
            <v>2000</v>
          </cell>
          <cell r="R75">
            <v>0.13076440972255096</v>
          </cell>
          <cell r="S75">
            <v>0.13029999999999986</v>
          </cell>
        </row>
        <row r="76">
          <cell r="A76">
            <v>2001</v>
          </cell>
          <cell r="R76">
            <v>0.12446289114867323</v>
          </cell>
          <cell r="S76">
            <v>0.12629999999999986</v>
          </cell>
        </row>
        <row r="77">
          <cell r="A77">
            <v>2002</v>
          </cell>
          <cell r="R77">
            <v>0.11677697041444274</v>
          </cell>
          <cell r="S77">
            <v>0.12229999999999985</v>
          </cell>
        </row>
        <row r="78">
          <cell r="A78">
            <v>2003</v>
          </cell>
          <cell r="R78">
            <v>0.1113085929758116</v>
          </cell>
          <cell r="S78">
            <v>0.11829999999999985</v>
          </cell>
        </row>
        <row r="79">
          <cell r="A79">
            <v>2004</v>
          </cell>
          <cell r="R79">
            <v>0.10863436290506186</v>
          </cell>
          <cell r="S79">
            <v>0.11429999999999985</v>
          </cell>
        </row>
        <row r="80">
          <cell r="A80">
            <v>2005</v>
          </cell>
          <cell r="R80">
            <v>0.10612809751142208</v>
          </cell>
          <cell r="S80">
            <v>0.11029999999999984</v>
          </cell>
        </row>
        <row r="81">
          <cell r="A81">
            <v>2006</v>
          </cell>
          <cell r="R81">
            <v>0.10374324039609523</v>
          </cell>
          <cell r="S81">
            <v>0.10629999999999984</v>
          </cell>
        </row>
        <row r="82">
          <cell r="A82">
            <v>2007</v>
          </cell>
          <cell r="R82">
            <v>0.10056607442423336</v>
          </cell>
          <cell r="S82">
            <v>0.10229999999999984</v>
          </cell>
        </row>
        <row r="83">
          <cell r="A83">
            <v>2008</v>
          </cell>
          <cell r="R83">
            <v>9.766388990596174E-2</v>
          </cell>
          <cell r="S83">
            <v>9.8299999999999832E-2</v>
          </cell>
        </row>
        <row r="84">
          <cell r="A84">
            <v>2009</v>
          </cell>
          <cell r="R84">
            <v>9.0234716635292422E-2</v>
          </cell>
          <cell r="S84">
            <v>9.4299999999999828E-2</v>
          </cell>
        </row>
        <row r="85">
          <cell r="A85">
            <v>2010</v>
          </cell>
          <cell r="R85">
            <v>8.8441727894522509E-2</v>
          </cell>
          <cell r="S85">
            <v>9.0299999999999825E-2</v>
          </cell>
        </row>
        <row r="86">
          <cell r="A86">
            <v>2011</v>
          </cell>
          <cell r="R86">
            <v>8.888126763730253E-2</v>
          </cell>
          <cell r="S86">
            <v>8.6299999999999821E-2</v>
          </cell>
        </row>
        <row r="87">
          <cell r="A87">
            <v>2012</v>
          </cell>
          <cell r="R87">
            <v>8.8894244146758367E-2</v>
          </cell>
          <cell r="S87">
            <v>8.2299999999999818E-2</v>
          </cell>
        </row>
        <row r="88">
          <cell r="A88">
            <v>2013</v>
          </cell>
          <cell r="R88">
            <v>8.8132801076408779E-2</v>
          </cell>
          <cell r="S88">
            <v>7.8299999999999814E-2</v>
          </cell>
        </row>
        <row r="89">
          <cell r="A89">
            <v>2014</v>
          </cell>
          <cell r="R89">
            <v>8.770200953907277E-2</v>
          </cell>
          <cell r="S89">
            <v>7.4299999999999811E-2</v>
          </cell>
        </row>
        <row r="90">
          <cell r="A90">
            <v>2015</v>
          </cell>
          <cell r="R90">
            <v>8.6982454016642799E-2</v>
          </cell>
          <cell r="S90">
            <v>7.0299999999999807E-2</v>
          </cell>
        </row>
        <row r="91">
          <cell r="A91">
            <v>2016</v>
          </cell>
          <cell r="R91">
            <v>8.5570196562154602E-2</v>
          </cell>
          <cell r="S91">
            <v>6.6299999999999804E-2</v>
          </cell>
        </row>
        <row r="92">
          <cell r="A92">
            <v>2017</v>
          </cell>
          <cell r="R92">
            <v>8.4850408733969498E-2</v>
          </cell>
          <cell r="S92">
            <v>6.22999999999998E-2</v>
          </cell>
        </row>
      </sheetData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 refreshError="1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4 (2)"/>
      <sheetName val="Chart12"/>
      <sheetName val="amnuf deflators"/>
      <sheetName val="ch price goods relative to serv"/>
      <sheetName val="chpricesvaluequant"/>
      <sheetName val="chlogpricegs"/>
      <sheetName val="chsharegoodinspend"/>
      <sheetName val="manemp"/>
      <sheetName val="Chart10"/>
      <sheetName val="investment prices"/>
      <sheetName val="real investment"/>
      <sheetName val="investment"/>
      <sheetName val="Chart8"/>
      <sheetName val="gdp real 47-2016"/>
      <sheetName val="real gdp by product"/>
      <sheetName val="pricegoodsservicesgdp"/>
      <sheetName val="Chart4"/>
      <sheetName val="Chart6"/>
      <sheetName val="Chart7"/>
      <sheetName val="goods spending"/>
      <sheetName val="real gdp 2009 chained"/>
      <sheetName val="gdp 2009 dollars"/>
      <sheetName val="GDP nominal"/>
      <sheetName val="real consumption"/>
      <sheetName val="price consu"/>
      <sheetName val="Chart5"/>
      <sheetName val="share nonimal consumption"/>
      <sheetName val="Chart14"/>
      <sheetName val="nom and real cons"/>
      <sheetName val="real cons"/>
      <sheetName val="ch ratio good gdp"/>
      <sheetName val="gdp quant"/>
      <sheetName val="52 dollars"/>
      <sheetName val="gpd92dollars"/>
      <sheetName val="real gdp 2009 dollars"/>
      <sheetName val="real gdp quantity index"/>
      <sheetName val="Chart2"/>
      <sheetName val="dat price goods relative to ser"/>
      <sheetName val="ratiolabprodman"/>
      <sheetName val="bls productivity"/>
      <sheetName val="MFP"/>
      <sheetName val="wages"/>
      <sheetName val="Chart3"/>
      <sheetName val="Chart11"/>
      <sheetName val="employment"/>
      <sheetName val="manva in 2005 dollars"/>
      <sheetName val="jobs content "/>
      <sheetName val="industry va 47-2009"/>
      <sheetName val="Chart13"/>
      <sheetName val="chainquantityindsutries"/>
      <sheetName val="fteemployment"/>
      <sheetName val="realvaddedindustry"/>
      <sheetName val="mantrade"/>
      <sheetName val="Chart15"/>
      <sheetName val="labor productity"/>
      <sheetName val="Sheet1"/>
    </sheetNames>
    <sheetDataSet>
      <sheetData sheetId="0" refreshError="1"/>
      <sheetData sheetId="1" refreshError="1"/>
      <sheetData sheetId="2">
        <row r="6">
          <cell r="C6" t="str">
            <v>1997</v>
          </cell>
          <cell r="D6" t="str">
            <v>1998</v>
          </cell>
          <cell r="E6" t="str">
            <v>1999</v>
          </cell>
          <cell r="F6" t="str">
            <v>2000</v>
          </cell>
          <cell r="G6" t="str">
            <v>2001</v>
          </cell>
          <cell r="H6" t="str">
            <v>2002</v>
          </cell>
          <cell r="I6" t="str">
            <v>2003</v>
          </cell>
          <cell r="J6" t="str">
            <v>2004</v>
          </cell>
          <cell r="K6" t="str">
            <v>2005</v>
          </cell>
          <cell r="L6" t="str">
            <v>2006</v>
          </cell>
          <cell r="M6" t="str">
            <v>2007</v>
          </cell>
          <cell r="N6" t="str">
            <v>2008</v>
          </cell>
          <cell r="O6" t="str">
            <v>2009</v>
          </cell>
          <cell r="P6" t="str">
            <v>2010</v>
          </cell>
          <cell r="Q6" t="str">
            <v>2011</v>
          </cell>
          <cell r="R6" t="str">
            <v>2012</v>
          </cell>
          <cell r="S6" t="str">
            <v>2013</v>
          </cell>
          <cell r="T6" t="str">
            <v>2014</v>
          </cell>
          <cell r="U6" t="str">
            <v>2015</v>
          </cell>
          <cell r="V6" t="str">
            <v>2016</v>
          </cell>
        </row>
        <row r="114">
          <cell r="C114">
            <v>1.3040672062288701</v>
          </cell>
          <cell r="D114">
            <v>1.2704123646037879</v>
          </cell>
          <cell r="E114">
            <v>1.2359457940423406</v>
          </cell>
          <cell r="F114">
            <v>1.1846379289290512</v>
          </cell>
          <cell r="G114">
            <v>1.1473583666646767</v>
          </cell>
          <cell r="H114">
            <v>1.1146636876763876</v>
          </cell>
          <cell r="I114">
            <v>1.0815703003401165</v>
          </cell>
          <cell r="J114">
            <v>1.0456585650485872</v>
          </cell>
          <cell r="K114">
            <v>1.0427678425830298</v>
          </cell>
          <cell r="L114">
            <v>1.0203877146352782</v>
          </cell>
          <cell r="M114">
            <v>0.98969591123895628</v>
          </cell>
          <cell r="N114">
            <v>0.97821967788102959</v>
          </cell>
          <cell r="O114">
            <v>1</v>
          </cell>
          <cell r="P114">
            <v>0.99462588662991724</v>
          </cell>
          <cell r="Q114">
            <v>1.0125344819242124</v>
          </cell>
          <cell r="R114">
            <v>1.0308211366660329</v>
          </cell>
          <cell r="S114">
            <v>1.0206608864820375</v>
          </cell>
          <cell r="T114">
            <v>1.0243389257428472</v>
          </cell>
          <cell r="U114">
            <v>1.0318821080191638</v>
          </cell>
          <cell r="V114">
            <v>1.0222070685772224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/>
      <sheetData sheetId="38" refreshError="1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 refreshError="1"/>
      <sheetData sheetId="54">
        <row r="7">
          <cell r="C7" t="str">
            <v>1998</v>
          </cell>
          <cell r="D7" t="str">
            <v>1999</v>
          </cell>
          <cell r="E7" t="str">
            <v>2000</v>
          </cell>
          <cell r="F7" t="str">
            <v>2001</v>
          </cell>
          <cell r="G7" t="str">
            <v>2002</v>
          </cell>
          <cell r="H7" t="str">
            <v>2003</v>
          </cell>
          <cell r="I7" t="str">
            <v>2004</v>
          </cell>
          <cell r="J7" t="str">
            <v>2005</v>
          </cell>
          <cell r="K7" t="str">
            <v>2006</v>
          </cell>
          <cell r="L7" t="str">
            <v>2007</v>
          </cell>
          <cell r="M7" t="str">
            <v>2008</v>
          </cell>
          <cell r="N7" t="str">
            <v>2009</v>
          </cell>
          <cell r="O7" t="str">
            <v>2010</v>
          </cell>
          <cell r="P7" t="str">
            <v>2011</v>
          </cell>
          <cell r="Q7" t="str">
            <v>2012</v>
          </cell>
          <cell r="R7" t="str">
            <v>2013</v>
          </cell>
          <cell r="S7" t="str">
            <v>2014</v>
          </cell>
          <cell r="T7" t="str">
            <v>2015</v>
          </cell>
          <cell r="U7" t="str">
            <v>2016</v>
          </cell>
        </row>
        <row r="35">
          <cell r="C35">
            <v>-0.24056209022534691</v>
          </cell>
          <cell r="D35">
            <v>-0.21662392989640988</v>
          </cell>
          <cell r="E35">
            <v>-0.19793576009580427</v>
          </cell>
          <cell r="F35">
            <v>-0.19111074664509964</v>
          </cell>
          <cell r="G35">
            <v>-0.16351711020430404</v>
          </cell>
          <cell r="H35">
            <v>-0.13212531205223854</v>
          </cell>
          <cell r="I35">
            <v>-0.10446612294277902</v>
          </cell>
          <cell r="J35">
            <v>-8.9825670852142103E-2</v>
          </cell>
          <cell r="K35">
            <v>-8.153394513188239E-2</v>
          </cell>
          <cell r="L35">
            <v>-7.509584891728327E-2</v>
          </cell>
          <cell r="M35">
            <v>-7.2984188013514917E-2</v>
          </cell>
          <cell r="N35">
            <v>-4.8647251446888085E-2</v>
          </cell>
          <cell r="O35">
            <v>-1.2025137221341353E-2</v>
          </cell>
          <cell r="P35">
            <v>-8.4307142311690342E-3</v>
          </cell>
          <cell r="Q35">
            <v>-6.2350485343145579E-3</v>
          </cell>
          <cell r="R35">
            <v>-7.3862447303376655E-3</v>
          </cell>
          <cell r="S35">
            <v>-4.9018126852278243E-3</v>
          </cell>
          <cell r="T35">
            <v>-1.9654856555249012E-3</v>
          </cell>
          <cell r="U35">
            <v>0</v>
          </cell>
        </row>
        <row r="36">
          <cell r="C36">
            <v>-0.64708850472351553</v>
          </cell>
          <cell r="D36">
            <v>-0.58244828369545942</v>
          </cell>
          <cell r="E36">
            <v>-0.51603747907973396</v>
          </cell>
          <cell r="F36">
            <v>-0.50726650564197762</v>
          </cell>
          <cell r="G36">
            <v>-0.42376138814749353</v>
          </cell>
          <cell r="H36">
            <v>-0.32245221320591266</v>
          </cell>
          <cell r="I36">
            <v>-0.24627450069019918</v>
          </cell>
          <cell r="J36">
            <v>-0.21896014598539715</v>
          </cell>
          <cell r="K36">
            <v>-0.16641720867725684</v>
          </cell>
          <cell r="L36">
            <v>-0.1138609238679793</v>
          </cell>
          <cell r="M36">
            <v>-0.10830782841375708</v>
          </cell>
          <cell r="N36">
            <v>-5.6518437789049081E-2</v>
          </cell>
          <cell r="O36">
            <v>2.1217537196646319E-2</v>
          </cell>
          <cell r="P36">
            <v>4.5644849900590145E-3</v>
          </cell>
          <cell r="Q36">
            <v>-1.0401139222029343E-2</v>
          </cell>
          <cell r="R36">
            <v>2.1372439257092424E-3</v>
          </cell>
          <cell r="S36">
            <v>-2.9982486272857045E-3</v>
          </cell>
          <cell r="T36">
            <v>-9.3903643750259391E-4</v>
          </cell>
          <cell r="U36">
            <v>0</v>
          </cell>
        </row>
        <row r="37">
          <cell r="C37">
            <v>-0.18765076562290517</v>
          </cell>
          <cell r="D37">
            <v>-0.17034633976141311</v>
          </cell>
          <cell r="E37">
            <v>-0.15903255104373049</v>
          </cell>
          <cell r="F37">
            <v>-0.15313534217266689</v>
          </cell>
          <cell r="G37">
            <v>-0.13367342501708812</v>
          </cell>
          <cell r="H37">
            <v>-0.11182010680715315</v>
          </cell>
          <cell r="I37">
            <v>-9.0782921348851353E-2</v>
          </cell>
          <cell r="J37">
            <v>-7.7571480161820361E-2</v>
          </cell>
          <cell r="K37">
            <v>-7.5209303184096576E-2</v>
          </cell>
          <cell r="L37">
            <v>-7.4684607703909833E-2</v>
          </cell>
          <cell r="M37">
            <v>-7.2160715202123527E-2</v>
          </cell>
          <cell r="N37">
            <v>-4.9229823202868062E-2</v>
          </cell>
          <cell r="O37">
            <v>-1.7785373918252745E-2</v>
          </cell>
          <cell r="P37">
            <v>-1.1629100135630566E-2</v>
          </cell>
          <cell r="Q37">
            <v>-7.0310008702056948E-3</v>
          </cell>
          <cell r="R37">
            <v>-9.6833051803768555E-3</v>
          </cell>
          <cell r="S37">
            <v>-5.9709907893070735E-3</v>
          </cell>
          <cell r="T37">
            <v>-2.6143869406798359E-3</v>
          </cell>
          <cell r="U37">
            <v>0</v>
          </cell>
        </row>
      </sheetData>
      <sheetData sheetId="5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M5"/>
  <sheetViews>
    <sheetView workbookViewId="0">
      <selection activeCell="A4" sqref="A4:A5"/>
    </sheetView>
  </sheetViews>
  <sheetFormatPr defaultRowHeight="15"/>
  <sheetData>
    <row r="4" spans="1:65">
      <c r="A4" t="s">
        <v>0</v>
      </c>
      <c r="B4">
        <v>0.44603052149975697</v>
      </c>
      <c r="C4">
        <v>0.45020185177266281</v>
      </c>
      <c r="D4">
        <v>0.44359340693872357</v>
      </c>
      <c r="E4">
        <v>0.44423972641609294</v>
      </c>
      <c r="F4">
        <v>0.44768779381638391</v>
      </c>
      <c r="G4">
        <v>0.46981947797754431</v>
      </c>
      <c r="H4">
        <v>0.47197174790660906</v>
      </c>
      <c r="I4">
        <v>0.46796113228642428</v>
      </c>
      <c r="J4">
        <v>0.46947052884166657</v>
      </c>
      <c r="K4">
        <v>0.46109131345978804</v>
      </c>
      <c r="L4">
        <v>0.4584961551409808</v>
      </c>
      <c r="M4">
        <v>0.46457650746975893</v>
      </c>
      <c r="N4">
        <v>0.46213425806599612</v>
      </c>
      <c r="O4">
        <v>0.47731259608851589</v>
      </c>
      <c r="P4">
        <v>0.48432711161654179</v>
      </c>
      <c r="Q4">
        <v>0.49501266520312615</v>
      </c>
      <c r="R4">
        <v>0.50636971436918976</v>
      </c>
      <c r="S4">
        <v>0.51844781072252011</v>
      </c>
      <c r="T4">
        <v>0.52511071564628886</v>
      </c>
      <c r="U4">
        <v>0.52647408756347303</v>
      </c>
      <c r="V4">
        <v>0.53265674115754513</v>
      </c>
      <c r="W4">
        <v>0.53682048571302032</v>
      </c>
      <c r="X4">
        <v>0.54760306236221645</v>
      </c>
      <c r="Y4">
        <v>0.5622457547353078</v>
      </c>
      <c r="Z4">
        <v>0.57775392751035093</v>
      </c>
      <c r="AA4">
        <v>0.61005333720340305</v>
      </c>
      <c r="AB4">
        <v>0.62576029498921348</v>
      </c>
      <c r="AC4">
        <v>0.58375969785721959</v>
      </c>
      <c r="AD4">
        <v>0.55184616049721846</v>
      </c>
      <c r="AE4">
        <v>0.56938477451721548</v>
      </c>
      <c r="AF4">
        <v>0.57263860156877822</v>
      </c>
      <c r="AG4">
        <v>0.58681699177173685</v>
      </c>
      <c r="AH4">
        <v>0.57613837914347865</v>
      </c>
      <c r="AI4">
        <v>0.56597575024173885</v>
      </c>
      <c r="AJ4">
        <v>0.57051241419661047</v>
      </c>
      <c r="AK4">
        <v>0.59684819852931037</v>
      </c>
      <c r="AL4">
        <v>0.62713101741413502</v>
      </c>
      <c r="AM4">
        <v>0.63634592904499909</v>
      </c>
      <c r="AN4">
        <v>0.65782414107779652</v>
      </c>
      <c r="AO4">
        <v>0.67091462323101825</v>
      </c>
      <c r="AP4">
        <v>0.69479246981513842</v>
      </c>
      <c r="AQ4">
        <v>0.70061588641678796</v>
      </c>
      <c r="AR4">
        <v>0.68631029402110688</v>
      </c>
      <c r="AS4">
        <v>0.69649154671001612</v>
      </c>
      <c r="AT4">
        <v>0.71120441621280606</v>
      </c>
      <c r="AU4">
        <v>0.72611992494406818</v>
      </c>
      <c r="AV4">
        <v>0.74723534822366722</v>
      </c>
      <c r="AW4">
        <v>0.76426963867433217</v>
      </c>
      <c r="AX4">
        <v>0.76650138227895093</v>
      </c>
      <c r="AY4">
        <v>0.78808923708073542</v>
      </c>
      <c r="AZ4">
        <v>0.81819824418811005</v>
      </c>
      <c r="BA4">
        <v>0.84657201898886636</v>
      </c>
      <c r="BB4">
        <v>0.87364232782092865</v>
      </c>
      <c r="BC4">
        <v>0.90486835282701605</v>
      </c>
      <c r="BD4">
        <v>0.95077834411339168</v>
      </c>
      <c r="BE4">
        <v>0.96901105554440947</v>
      </c>
      <c r="BF4">
        <v>1.0023228645769169</v>
      </c>
      <c r="BG4">
        <v>1.0042200371244336</v>
      </c>
      <c r="BH4">
        <v>1</v>
      </c>
      <c r="BI4">
        <v>0.99311731496019351</v>
      </c>
      <c r="BJ4">
        <v>1.0134956628583147</v>
      </c>
      <c r="BK4">
        <v>0.9950801926057754</v>
      </c>
      <c r="BL4">
        <v>1.0078570380717078</v>
      </c>
      <c r="BM4">
        <v>0.99309294447061791</v>
      </c>
    </row>
    <row r="5" spans="1:65">
      <c r="A5" t="s">
        <v>1</v>
      </c>
      <c r="B5">
        <v>0.50867584523276421</v>
      </c>
      <c r="C5">
        <v>0.51281298400182818</v>
      </c>
      <c r="D5">
        <v>0.51916176847243667</v>
      </c>
      <c r="E5">
        <v>0.53531310842402779</v>
      </c>
      <c r="F5">
        <v>0.5454581118533488</v>
      </c>
      <c r="G5">
        <v>0.55790609730654706</v>
      </c>
      <c r="H5">
        <v>0.56522635596794391</v>
      </c>
      <c r="I5">
        <v>0.55079867340521971</v>
      </c>
      <c r="J5">
        <v>0.56679511044313602</v>
      </c>
      <c r="K5">
        <v>0.54997870917300673</v>
      </c>
      <c r="L5">
        <v>0.54501881622041692</v>
      </c>
      <c r="M5">
        <v>0.53581719301002406</v>
      </c>
      <c r="N5">
        <v>0.54222105105190943</v>
      </c>
      <c r="O5">
        <v>0.55244472696511771</v>
      </c>
      <c r="P5">
        <v>0.55402331555757267</v>
      </c>
      <c r="Q5">
        <v>0.57067136972938082</v>
      </c>
      <c r="R5">
        <v>0.58534026100605052</v>
      </c>
      <c r="S5">
        <v>0.6007929239930746</v>
      </c>
      <c r="T5">
        <v>0.60930456801691013</v>
      </c>
      <c r="U5">
        <v>0.60498485272085678</v>
      </c>
      <c r="V5">
        <v>0.59301844374504897</v>
      </c>
      <c r="W5">
        <v>0.60220448530308601</v>
      </c>
      <c r="X5">
        <v>0.6014358901752821</v>
      </c>
      <c r="Y5">
        <v>0.59928832536483412</v>
      </c>
      <c r="Z5">
        <v>0.61842938231158995</v>
      </c>
      <c r="AA5">
        <v>0.64956554336318528</v>
      </c>
      <c r="AB5">
        <v>0.64876588050595474</v>
      </c>
      <c r="AC5">
        <v>0.59557418831094411</v>
      </c>
      <c r="AD5">
        <v>0.56930863168203905</v>
      </c>
      <c r="AE5">
        <v>0.6149946261018534</v>
      </c>
      <c r="AF5">
        <v>0.62170913580797038</v>
      </c>
      <c r="AG5">
        <v>0.62723238557747008</v>
      </c>
      <c r="AH5">
        <v>0.61067236855999507</v>
      </c>
      <c r="AI5">
        <v>0.58759772763300055</v>
      </c>
      <c r="AJ5">
        <v>0.59322530473597057</v>
      </c>
      <c r="AK5">
        <v>0.61282402332720609</v>
      </c>
      <c r="AL5">
        <v>0.64697072230010444</v>
      </c>
      <c r="AM5">
        <v>0.64864100485486242</v>
      </c>
      <c r="AN5">
        <v>0.65614567172143179</v>
      </c>
      <c r="AO5">
        <v>0.6680088884125116</v>
      </c>
      <c r="AP5">
        <v>0.69826819501746906</v>
      </c>
      <c r="AQ5">
        <v>0.71621104838784022</v>
      </c>
      <c r="AR5">
        <v>0.70061194700372842</v>
      </c>
      <c r="AS5">
        <v>0.70033023545875639</v>
      </c>
      <c r="AT5">
        <v>0.70687673281711239</v>
      </c>
      <c r="AU5">
        <v>0.71602693844028442</v>
      </c>
      <c r="AV5">
        <v>0.732386188615333</v>
      </c>
      <c r="AW5">
        <v>0.75427902326432028</v>
      </c>
      <c r="AX5">
        <v>0.76915321702950257</v>
      </c>
      <c r="AY5">
        <v>0.77219294153475149</v>
      </c>
      <c r="AZ5">
        <v>0.80884630506834676</v>
      </c>
      <c r="BA5">
        <v>0.84599309373909115</v>
      </c>
      <c r="BB5">
        <v>0.87202892595534809</v>
      </c>
      <c r="BC5">
        <v>0.88478484230450782</v>
      </c>
      <c r="BD5">
        <v>0.88960956595387142</v>
      </c>
      <c r="BE5">
        <v>0.92985455943645878</v>
      </c>
      <c r="BF5">
        <v>0.9705492606221372</v>
      </c>
      <c r="BG5">
        <v>1.0002230030677037</v>
      </c>
      <c r="BH5">
        <v>1</v>
      </c>
      <c r="BI5">
        <v>0.9937696789370325</v>
      </c>
      <c r="BJ5">
        <v>1.025999484409384</v>
      </c>
      <c r="BK5">
        <v>0.95060130514801422</v>
      </c>
      <c r="BL5">
        <v>0.96365324574833566</v>
      </c>
      <c r="BM5">
        <v>1.0149314019921292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W7"/>
  <sheetViews>
    <sheetView workbookViewId="0">
      <selection activeCell="C18" sqref="C18"/>
    </sheetView>
  </sheetViews>
  <sheetFormatPr defaultRowHeight="15"/>
  <sheetData>
    <row r="2" spans="2:75">
      <c r="B2" t="s">
        <v>47</v>
      </c>
    </row>
    <row r="3" spans="2:75">
      <c r="B3" t="s">
        <v>48</v>
      </c>
    </row>
    <row r="4" spans="2:75">
      <c r="C4">
        <v>1947</v>
      </c>
      <c r="D4">
        <v>1948</v>
      </c>
      <c r="E4">
        <v>1949</v>
      </c>
      <c r="F4">
        <v>1950</v>
      </c>
      <c r="G4">
        <v>1951</v>
      </c>
      <c r="H4">
        <v>1952</v>
      </c>
      <c r="I4">
        <v>1953</v>
      </c>
      <c r="J4">
        <v>1954</v>
      </c>
      <c r="K4">
        <v>1955</v>
      </c>
      <c r="L4">
        <v>1956</v>
      </c>
      <c r="M4">
        <v>1957</v>
      </c>
      <c r="N4">
        <v>1958</v>
      </c>
      <c r="O4">
        <v>1959</v>
      </c>
      <c r="P4">
        <v>1960</v>
      </c>
      <c r="Q4">
        <v>1961</v>
      </c>
      <c r="R4">
        <v>1962</v>
      </c>
      <c r="S4">
        <v>1963</v>
      </c>
      <c r="T4">
        <v>1964</v>
      </c>
      <c r="U4">
        <v>1965</v>
      </c>
      <c r="V4">
        <v>1966</v>
      </c>
      <c r="W4">
        <v>1967</v>
      </c>
      <c r="X4">
        <v>1968</v>
      </c>
      <c r="Y4">
        <v>1969</v>
      </c>
      <c r="Z4">
        <v>1970</v>
      </c>
      <c r="AA4">
        <v>1971</v>
      </c>
      <c r="AB4">
        <v>1972</v>
      </c>
      <c r="AC4">
        <v>1973</v>
      </c>
      <c r="AD4">
        <v>1974</v>
      </c>
      <c r="AE4">
        <v>1975</v>
      </c>
      <c r="AF4">
        <v>1976</v>
      </c>
      <c r="AG4">
        <v>1977</v>
      </c>
      <c r="AH4">
        <v>1978</v>
      </c>
      <c r="AI4">
        <v>1979</v>
      </c>
      <c r="AJ4">
        <v>1980</v>
      </c>
      <c r="AK4">
        <v>1981</v>
      </c>
      <c r="AL4">
        <v>1982</v>
      </c>
      <c r="AM4">
        <v>1983</v>
      </c>
      <c r="AN4">
        <v>1984</v>
      </c>
      <c r="AO4">
        <v>1985</v>
      </c>
      <c r="AP4">
        <v>1986</v>
      </c>
      <c r="AQ4">
        <v>1987</v>
      </c>
      <c r="AR4">
        <v>1988</v>
      </c>
      <c r="AS4">
        <v>1989</v>
      </c>
      <c r="AT4">
        <v>1990</v>
      </c>
      <c r="AU4">
        <v>1991</v>
      </c>
      <c r="AV4">
        <v>1992</v>
      </c>
      <c r="AW4">
        <v>1993</v>
      </c>
      <c r="AX4">
        <v>1994</v>
      </c>
      <c r="AY4">
        <v>1995</v>
      </c>
      <c r="AZ4">
        <v>1996</v>
      </c>
      <c r="BA4">
        <v>1997</v>
      </c>
      <c r="BB4">
        <v>1998</v>
      </c>
      <c r="BC4">
        <v>1999</v>
      </c>
      <c r="BD4">
        <v>2000</v>
      </c>
      <c r="BE4">
        <v>2001</v>
      </c>
      <c r="BF4">
        <v>2002</v>
      </c>
      <c r="BG4">
        <v>2003</v>
      </c>
      <c r="BH4">
        <v>2004</v>
      </c>
      <c r="BI4">
        <v>2005</v>
      </c>
      <c r="BJ4">
        <v>2006</v>
      </c>
      <c r="BK4">
        <v>2007</v>
      </c>
      <c r="BL4">
        <v>2008</v>
      </c>
      <c r="BM4">
        <v>2009</v>
      </c>
      <c r="BN4">
        <v>2010</v>
      </c>
      <c r="BO4">
        <v>2011</v>
      </c>
      <c r="BP4">
        <v>2012</v>
      </c>
      <c r="BQ4">
        <v>2013</v>
      </c>
      <c r="BR4">
        <v>2014</v>
      </c>
      <c r="BS4">
        <v>2015</v>
      </c>
      <c r="BT4">
        <v>2016</v>
      </c>
    </row>
    <row r="5" spans="2:75">
      <c r="B5" t="s">
        <v>27</v>
      </c>
      <c r="C5">
        <v>1.3647338890088565</v>
      </c>
      <c r="D5">
        <v>1.3629152988597613</v>
      </c>
      <c r="E5">
        <v>1.3291555767211385</v>
      </c>
      <c r="F5">
        <v>1.3095878374481889</v>
      </c>
      <c r="G5">
        <v>1.3606623328720855</v>
      </c>
      <c r="H5">
        <v>1.3344506806479111</v>
      </c>
      <c r="I5">
        <v>1.3027019897660297</v>
      </c>
      <c r="J5">
        <v>1.2690753927087985</v>
      </c>
      <c r="K5">
        <v>1.2477670436752801</v>
      </c>
      <c r="L5">
        <v>1.2342333205240315</v>
      </c>
      <c r="M5">
        <v>1.2337226103758769</v>
      </c>
      <c r="N5">
        <v>1.2209525466267948</v>
      </c>
      <c r="O5">
        <v>1.2068849905712375</v>
      </c>
      <c r="P5">
        <v>1.2013350213788696</v>
      </c>
      <c r="Q5">
        <v>1.1902191016243757</v>
      </c>
      <c r="R5">
        <v>1.1735515797562375</v>
      </c>
      <c r="S5">
        <v>1.1597276394544644</v>
      </c>
      <c r="T5">
        <v>1.1467522724278045</v>
      </c>
      <c r="U5">
        <v>1.1302249394872115</v>
      </c>
      <c r="V5">
        <v>1.1205425606857564</v>
      </c>
      <c r="W5">
        <v>1.1001727750719756</v>
      </c>
      <c r="X5">
        <v>1.0678199717768633</v>
      </c>
      <c r="Y5">
        <v>1.043327663430774</v>
      </c>
      <c r="Z5">
        <v>1.0116395773397016</v>
      </c>
      <c r="AA5">
        <v>0.96651014357394183</v>
      </c>
      <c r="AB5">
        <v>0.93230845433280041</v>
      </c>
      <c r="AC5">
        <v>0.93046743119305586</v>
      </c>
      <c r="AD5">
        <v>0.94696390148323006</v>
      </c>
      <c r="AE5">
        <v>0.94807943430357011</v>
      </c>
      <c r="AF5">
        <v>0.9326465065962668</v>
      </c>
      <c r="AG5">
        <v>0.91107480930242324</v>
      </c>
      <c r="AH5">
        <v>0.88900868599219962</v>
      </c>
      <c r="AI5">
        <v>0.88313539308140687</v>
      </c>
      <c r="AJ5">
        <v>0.87468524812188697</v>
      </c>
      <c r="AK5">
        <v>0.85598421274050607</v>
      </c>
      <c r="AL5">
        <v>0.82512351877725798</v>
      </c>
      <c r="AM5">
        <v>0.80109350306219174</v>
      </c>
      <c r="AN5">
        <v>0.77885191594415082</v>
      </c>
      <c r="AO5">
        <v>0.74812824592250193</v>
      </c>
      <c r="AP5">
        <v>0.71585500556479664</v>
      </c>
      <c r="AQ5">
        <v>0.70731123871558577</v>
      </c>
      <c r="AR5">
        <v>0.68717453411813934</v>
      </c>
      <c r="AS5">
        <v>0.67720452236392259</v>
      </c>
      <c r="AT5">
        <v>0.66670470568899798</v>
      </c>
      <c r="AU5">
        <v>0.65343465930876699</v>
      </c>
      <c r="AV5">
        <v>0.62691108717642441</v>
      </c>
      <c r="AW5">
        <v>0.59925968216392256</v>
      </c>
      <c r="AX5">
        <v>0.57994060641196765</v>
      </c>
      <c r="AY5">
        <v>0.55875219574811308</v>
      </c>
      <c r="AZ5">
        <v>0.53588668950787333</v>
      </c>
      <c r="BA5">
        <v>0.50385534400751841</v>
      </c>
      <c r="BB5">
        <v>0.45789939257270507</v>
      </c>
      <c r="BC5">
        <v>0.42765300609754975</v>
      </c>
      <c r="BD5">
        <v>0.40225643342090101</v>
      </c>
      <c r="BE5">
        <v>0.3612752090849678</v>
      </c>
      <c r="BF5">
        <v>0.32172092624271176</v>
      </c>
      <c r="BG5">
        <v>0.28267931366815302</v>
      </c>
      <c r="BH5">
        <v>0.25206074073500884</v>
      </c>
      <c r="BI5">
        <v>0.22297330635401377</v>
      </c>
      <c r="BJ5">
        <v>0.19219846684946279</v>
      </c>
      <c r="BK5">
        <v>0.16748882059874115</v>
      </c>
      <c r="BL5">
        <v>0.15638215771883685</v>
      </c>
      <c r="BM5">
        <v>0.13436050449490836</v>
      </c>
      <c r="BN5">
        <v>0.12657463773592648</v>
      </c>
      <c r="BO5">
        <v>0.13386709601219718</v>
      </c>
      <c r="BP5">
        <v>0.12351752517988357</v>
      </c>
      <c r="BQ5">
        <v>9.7946906185444632E-2</v>
      </c>
      <c r="BR5">
        <v>6.5289505881008666E-2</v>
      </c>
      <c r="BS5">
        <v>2.7376164027592936E-2</v>
      </c>
      <c r="BT5">
        <v>0</v>
      </c>
    </row>
    <row r="6" spans="2:75">
      <c r="B6" t="s">
        <v>28</v>
      </c>
      <c r="C6">
        <v>-0.65719801013425305</v>
      </c>
      <c r="D6">
        <v>-0.62131140248858252</v>
      </c>
      <c r="E6">
        <v>-0.69430941923973333</v>
      </c>
      <c r="F6">
        <v>-0.62425460396652388</v>
      </c>
      <c r="G6">
        <v>-0.70529205841536713</v>
      </c>
      <c r="H6">
        <v>-0.77799745587110147</v>
      </c>
      <c r="I6">
        <v>-0.77219589932315291</v>
      </c>
      <c r="J6">
        <v>-0.79277530676884178</v>
      </c>
      <c r="K6">
        <v>-0.71764491415562681</v>
      </c>
      <c r="L6">
        <v>-0.71848997554984695</v>
      </c>
      <c r="M6">
        <v>-0.73439920258382141</v>
      </c>
      <c r="N6">
        <v>-0.77503583611836013</v>
      </c>
      <c r="O6">
        <v>-0.72474294452419896</v>
      </c>
      <c r="P6">
        <v>-0.73139477377594642</v>
      </c>
      <c r="Q6">
        <v>-0.75073394025521567</v>
      </c>
      <c r="R6">
        <v>-0.73068340016866651</v>
      </c>
      <c r="S6">
        <v>-0.72785276735775517</v>
      </c>
      <c r="T6">
        <v>-0.71777883133333054</v>
      </c>
      <c r="U6">
        <v>-0.6759627383595862</v>
      </c>
      <c r="V6">
        <v>-0.64195201026535653</v>
      </c>
      <c r="W6">
        <v>-0.67045400552999512</v>
      </c>
      <c r="X6">
        <v>-0.65979725400293365</v>
      </c>
      <c r="Y6">
        <v>-0.65258895481883561</v>
      </c>
      <c r="Z6">
        <v>-0.67194019485998047</v>
      </c>
      <c r="AA6">
        <v>-0.65908390475304579</v>
      </c>
      <c r="AB6">
        <v>-0.62866170578351677</v>
      </c>
      <c r="AC6">
        <v>-0.58337550805032945</v>
      </c>
      <c r="AD6">
        <v>-0.60350639493608627</v>
      </c>
      <c r="AE6">
        <v>-0.65726911539362198</v>
      </c>
      <c r="AF6">
        <v>-0.59813829229769289</v>
      </c>
      <c r="AG6">
        <v>-0.57399214684230915</v>
      </c>
      <c r="AH6">
        <v>-0.55595565774611966</v>
      </c>
      <c r="AI6">
        <v>-0.55075178683015336</v>
      </c>
      <c r="AJ6">
        <v>-0.58403276217456035</v>
      </c>
      <c r="AK6">
        <v>-0.5481098368700269</v>
      </c>
      <c r="AL6">
        <v>-0.59019522669214741</v>
      </c>
      <c r="AM6">
        <v>-0.57321013256706965</v>
      </c>
      <c r="AN6">
        <v>-0.48700160549857319</v>
      </c>
      <c r="AO6">
        <v>-0.50393931923500734</v>
      </c>
      <c r="AP6">
        <v>-0.4976768954097438</v>
      </c>
      <c r="AQ6">
        <v>-0.49728699884458993</v>
      </c>
      <c r="AR6">
        <v>-0.4926140324257543</v>
      </c>
      <c r="AS6">
        <v>-0.47898642928725976</v>
      </c>
      <c r="AT6">
        <v>-0.49640856262607003</v>
      </c>
      <c r="AU6">
        <v>-0.52454130445969571</v>
      </c>
      <c r="AV6">
        <v>-0.51236017308997661</v>
      </c>
      <c r="AW6">
        <v>-0.48481567538996651</v>
      </c>
      <c r="AX6">
        <v>-0.43978431805306928</v>
      </c>
      <c r="AY6">
        <v>-0.42660967288696428</v>
      </c>
      <c r="AZ6">
        <v>-0.39885316914647528</v>
      </c>
      <c r="BA6">
        <v>-0.35536967374598538</v>
      </c>
      <c r="BB6">
        <v>-0.31644189331414385</v>
      </c>
      <c r="BC6">
        <v>-0.26563134581826919</v>
      </c>
      <c r="BD6">
        <v>-0.24256011049859727</v>
      </c>
      <c r="BE6">
        <v>-0.27488168526100765</v>
      </c>
      <c r="BF6">
        <v>-0.2578444144167592</v>
      </c>
      <c r="BG6">
        <v>-0.23598255360403075</v>
      </c>
      <c r="BH6">
        <v>-0.20085594297171139</v>
      </c>
      <c r="BI6">
        <v>-0.17767541438899026</v>
      </c>
      <c r="BJ6">
        <v>-0.14690247264187661</v>
      </c>
      <c r="BK6">
        <v>-0.12838125094344699</v>
      </c>
      <c r="BL6">
        <v>-0.1599353310745506</v>
      </c>
      <c r="BM6">
        <v>-0.2241837660459306</v>
      </c>
      <c r="BN6">
        <v>-0.13306430941198111</v>
      </c>
      <c r="BO6">
        <v>-0.10025348459325922</v>
      </c>
      <c r="BP6">
        <v>-6.9081010830266409E-2</v>
      </c>
      <c r="BQ6">
        <v>-3.5578726800177818E-2</v>
      </c>
      <c r="BR6">
        <v>-1.5552511177868489E-2</v>
      </c>
      <c r="BS6">
        <v>5.6192998802355731E-3</v>
      </c>
      <c r="BT6">
        <v>0</v>
      </c>
      <c r="BW6">
        <v>-0.12838125094344699</v>
      </c>
    </row>
    <row r="7" spans="2:75">
      <c r="B7" t="s">
        <v>29</v>
      </c>
      <c r="C7">
        <v>0.70753587887460356</v>
      </c>
      <c r="D7">
        <v>0.74160389637117852</v>
      </c>
      <c r="E7">
        <v>0.63484615748140538</v>
      </c>
      <c r="F7">
        <v>0.68533323348166486</v>
      </c>
      <c r="G7">
        <v>0.65537027445671847</v>
      </c>
      <c r="H7">
        <v>0.55645322477680959</v>
      </c>
      <c r="I7">
        <v>0.53050609044287689</v>
      </c>
      <c r="J7">
        <v>0.47630008593995671</v>
      </c>
      <c r="K7">
        <v>0.53012212951965321</v>
      </c>
      <c r="L7">
        <v>0.5157433449741845</v>
      </c>
      <c r="M7">
        <v>0.49932340779205531</v>
      </c>
      <c r="N7">
        <v>0.4459167105084349</v>
      </c>
      <c r="O7">
        <v>0.48214204604703848</v>
      </c>
      <c r="P7">
        <v>0.46994024760292341</v>
      </c>
      <c r="Q7">
        <v>0.4394851613691601</v>
      </c>
      <c r="R7">
        <v>0.4428681795875708</v>
      </c>
      <c r="S7">
        <v>0.43187487209670933</v>
      </c>
      <c r="T7">
        <v>0.42897344109447394</v>
      </c>
      <c r="U7">
        <v>0.45426220112762511</v>
      </c>
      <c r="V7">
        <v>0.47859055042039989</v>
      </c>
      <c r="W7">
        <v>0.42971876954198057</v>
      </c>
      <c r="X7">
        <v>0.40802271777392957</v>
      </c>
      <c r="Y7">
        <v>0.39073870861193832</v>
      </c>
      <c r="Z7">
        <v>0.33969938247972109</v>
      </c>
      <c r="AA7">
        <v>0.30742623882089604</v>
      </c>
      <c r="AB7">
        <v>0.30364674854928364</v>
      </c>
      <c r="AC7">
        <v>0.34709192314272641</v>
      </c>
      <c r="AD7">
        <v>0.34345750654714391</v>
      </c>
      <c r="AE7">
        <v>0.29081031890994796</v>
      </c>
      <c r="AF7">
        <v>0.33450821429857414</v>
      </c>
      <c r="AG7">
        <v>0.33708266246011404</v>
      </c>
      <c r="AH7">
        <v>0.33305302824608002</v>
      </c>
      <c r="AI7">
        <v>0.33238360625125346</v>
      </c>
      <c r="AJ7">
        <v>0.29065248594732668</v>
      </c>
      <c r="AK7">
        <v>0.30787437587047922</v>
      </c>
      <c r="AL7">
        <v>0.23492829208511051</v>
      </c>
      <c r="AM7">
        <v>0.22788337049512225</v>
      </c>
      <c r="AN7">
        <v>0.29185031044557769</v>
      </c>
      <c r="AO7">
        <v>0.24418892668749453</v>
      </c>
      <c r="AP7">
        <v>0.2181781101550529</v>
      </c>
      <c r="AQ7">
        <v>0.21002423987099561</v>
      </c>
      <c r="AR7">
        <v>0.19456050169238503</v>
      </c>
      <c r="AS7">
        <v>0.19821809307666283</v>
      </c>
      <c r="AT7">
        <v>0.17029614306292795</v>
      </c>
      <c r="AU7">
        <v>0.12889335484907138</v>
      </c>
      <c r="AV7">
        <v>0.11455091408644769</v>
      </c>
      <c r="AW7">
        <v>0.11444400677395594</v>
      </c>
      <c r="AX7">
        <v>0.14015628835889837</v>
      </c>
      <c r="AY7">
        <v>0.1321425228611488</v>
      </c>
      <c r="AZ7">
        <v>0.13703352036139793</v>
      </c>
      <c r="BA7">
        <v>0.14848567026153303</v>
      </c>
      <c r="BB7">
        <v>0.1414574992585611</v>
      </c>
      <c r="BC7">
        <v>0.16202166027928067</v>
      </c>
      <c r="BD7">
        <v>0.15969632292230362</v>
      </c>
      <c r="BE7">
        <v>8.6393523823960039E-2</v>
      </c>
      <c r="BF7">
        <v>6.3876511825952553E-2</v>
      </c>
      <c r="BG7">
        <v>4.6696760064122156E-2</v>
      </c>
      <c r="BH7">
        <v>5.1204797763297449E-2</v>
      </c>
      <c r="BI7">
        <v>4.5297891965023429E-2</v>
      </c>
      <c r="BJ7">
        <v>4.5295994207586232E-2</v>
      </c>
      <c r="BK7">
        <v>3.9107569655294161E-2</v>
      </c>
      <c r="BL7">
        <v>-3.5531733557137013E-3</v>
      </c>
      <c r="BM7">
        <v>-8.9823261551022271E-2</v>
      </c>
      <c r="BN7">
        <v>-6.4896716760546314E-3</v>
      </c>
      <c r="BO7">
        <v>3.3613611418937706E-2</v>
      </c>
      <c r="BP7">
        <v>5.4436514349617049E-2</v>
      </c>
      <c r="BQ7">
        <v>6.2368179385266842E-2</v>
      </c>
      <c r="BR7">
        <v>4.9736994703140414E-2</v>
      </c>
      <c r="BS7">
        <v>3.2995463907828704E-2</v>
      </c>
      <c r="BT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G5" sqref="G5"/>
    </sheetView>
  </sheetViews>
  <sheetFormatPr defaultRowHeight="15"/>
  <sheetData>
    <row r="1" spans="1:3">
      <c r="A1" t="s">
        <v>49</v>
      </c>
    </row>
    <row r="2" spans="1:3">
      <c r="B2" t="s">
        <v>30</v>
      </c>
      <c r="C2" t="s">
        <v>31</v>
      </c>
    </row>
    <row r="3" spans="1:3">
      <c r="A3">
        <f t="shared" ref="A3:A58" si="0">A4-1</f>
        <v>1960</v>
      </c>
      <c r="B3">
        <v>0.2903</v>
      </c>
      <c r="C3">
        <v>0.28432612466041474</v>
      </c>
    </row>
    <row r="4" spans="1:3">
      <c r="A4">
        <f t="shared" si="0"/>
        <v>1961</v>
      </c>
      <c r="B4">
        <v>0.2863</v>
      </c>
      <c r="C4">
        <v>0.27743001752834878</v>
      </c>
    </row>
    <row r="5" spans="1:3">
      <c r="A5">
        <f t="shared" si="0"/>
        <v>1962</v>
      </c>
      <c r="B5">
        <v>0.2823</v>
      </c>
      <c r="C5">
        <v>0.2784269807594702</v>
      </c>
    </row>
    <row r="6" spans="1:3">
      <c r="A6">
        <f t="shared" si="0"/>
        <v>1963</v>
      </c>
      <c r="B6">
        <v>0.27829999999999999</v>
      </c>
      <c r="C6">
        <v>0.27537059491898142</v>
      </c>
    </row>
    <row r="7" spans="1:3">
      <c r="A7">
        <f t="shared" si="0"/>
        <v>1964</v>
      </c>
      <c r="B7">
        <v>0.27429999999999999</v>
      </c>
      <c r="C7">
        <v>0.27209144683796299</v>
      </c>
    </row>
    <row r="8" spans="1:3">
      <c r="A8">
        <f t="shared" si="0"/>
        <v>1965</v>
      </c>
      <c r="B8">
        <v>0.27029999999999998</v>
      </c>
      <c r="C8">
        <v>0.27297192229352374</v>
      </c>
    </row>
    <row r="9" spans="1:3">
      <c r="A9">
        <f t="shared" si="0"/>
        <v>1966</v>
      </c>
      <c r="B9">
        <v>0.26629999999999998</v>
      </c>
      <c r="C9">
        <v>0.27615456502554997</v>
      </c>
    </row>
    <row r="10" spans="1:3">
      <c r="A10">
        <f t="shared" si="0"/>
        <v>1967</v>
      </c>
      <c r="B10">
        <v>0.26229999999999998</v>
      </c>
      <c r="C10">
        <v>0.27143582964073293</v>
      </c>
    </row>
    <row r="11" spans="1:3">
      <c r="A11">
        <f t="shared" si="0"/>
        <v>1968</v>
      </c>
      <c r="B11">
        <v>0.25829999999999997</v>
      </c>
      <c r="C11">
        <v>0.2677020474863962</v>
      </c>
    </row>
    <row r="12" spans="1:3">
      <c r="A12">
        <f t="shared" si="0"/>
        <v>1969</v>
      </c>
      <c r="B12">
        <v>0.25429999999999997</v>
      </c>
      <c r="C12">
        <v>0.26338193618836697</v>
      </c>
    </row>
    <row r="13" spans="1:3">
      <c r="A13">
        <f t="shared" si="0"/>
        <v>1970</v>
      </c>
      <c r="B13">
        <v>0.25029999999999997</v>
      </c>
      <c r="C13">
        <v>0.25134259063660391</v>
      </c>
    </row>
    <row r="14" spans="1:3">
      <c r="A14">
        <f t="shared" si="0"/>
        <v>1971</v>
      </c>
      <c r="B14">
        <v>0.24629999999999996</v>
      </c>
      <c r="C14">
        <v>0.24072451475876377</v>
      </c>
    </row>
    <row r="15" spans="1:3">
      <c r="A15">
        <f t="shared" si="0"/>
        <v>1972</v>
      </c>
      <c r="B15">
        <v>0.24229999999999996</v>
      </c>
      <c r="C15">
        <v>0.23939099961488552</v>
      </c>
    </row>
    <row r="16" spans="1:3">
      <c r="A16">
        <f t="shared" si="0"/>
        <v>1973</v>
      </c>
      <c r="B16">
        <v>0.23829999999999996</v>
      </c>
      <c r="C16">
        <v>0.24166221471862787</v>
      </c>
    </row>
    <row r="17" spans="1:4">
      <c r="A17">
        <f t="shared" si="0"/>
        <v>1974</v>
      </c>
      <c r="B17">
        <v>0.23429999999999995</v>
      </c>
      <c r="C17">
        <v>0.23617659847947634</v>
      </c>
    </row>
    <row r="18" spans="1:4">
      <c r="A18">
        <f t="shared" si="0"/>
        <v>1975</v>
      </c>
      <c r="B18">
        <v>0.23029999999999995</v>
      </c>
      <c r="C18">
        <v>0.21944064805764357</v>
      </c>
    </row>
    <row r="19" spans="1:4">
      <c r="A19">
        <f t="shared" si="0"/>
        <v>1976</v>
      </c>
      <c r="B19">
        <v>0.22629999999999995</v>
      </c>
      <c r="C19">
        <v>0.22057806230897908</v>
      </c>
    </row>
    <row r="20" spans="1:4">
      <c r="A20">
        <f t="shared" si="0"/>
        <v>1977</v>
      </c>
      <c r="B20">
        <v>0.22229999999999994</v>
      </c>
      <c r="C20">
        <v>0.2200225182961156</v>
      </c>
    </row>
    <row r="21" spans="1:4">
      <c r="A21">
        <f t="shared" si="0"/>
        <v>1978</v>
      </c>
      <c r="B21">
        <v>0.21829999999999994</v>
      </c>
      <c r="C21">
        <v>0.21807977165868966</v>
      </c>
    </row>
    <row r="22" spans="1:4">
      <c r="A22">
        <f t="shared" si="0"/>
        <v>1979</v>
      </c>
      <c r="B22">
        <v>0.21429999999999993</v>
      </c>
      <c r="C22">
        <v>0.21601604847900818</v>
      </c>
    </row>
    <row r="23" spans="1:4">
      <c r="A23">
        <f t="shared" si="0"/>
        <v>1980</v>
      </c>
      <c r="B23">
        <v>0.21029999999999993</v>
      </c>
      <c r="C23">
        <v>0.20691715176753453</v>
      </c>
      <c r="D23" t="s">
        <v>32</v>
      </c>
    </row>
    <row r="24" spans="1:4">
      <c r="A24">
        <f t="shared" si="0"/>
        <v>1981</v>
      </c>
      <c r="B24">
        <v>0.20629999999999993</v>
      </c>
      <c r="C24">
        <v>0.2041133390962557</v>
      </c>
      <c r="D24">
        <v>0.20629999999999993</v>
      </c>
    </row>
    <row r="25" spans="1:4">
      <c r="A25">
        <f t="shared" si="0"/>
        <v>1982</v>
      </c>
      <c r="B25">
        <v>0.20229999999999992</v>
      </c>
      <c r="C25">
        <v>0.19360794491043112</v>
      </c>
      <c r="D25">
        <v>0.20229999999999992</v>
      </c>
    </row>
    <row r="26" spans="1:4">
      <c r="A26">
        <f t="shared" si="0"/>
        <v>1983</v>
      </c>
      <c r="B26">
        <v>0.19829999999999992</v>
      </c>
      <c r="C26">
        <v>0.18882900909764672</v>
      </c>
      <c r="D26">
        <v>0.19829999999999992</v>
      </c>
    </row>
    <row r="27" spans="1:4">
      <c r="A27">
        <f t="shared" si="0"/>
        <v>1984</v>
      </c>
      <c r="B27">
        <v>0.19429999999999992</v>
      </c>
      <c r="C27">
        <v>0.18955093507081894</v>
      </c>
      <c r="D27">
        <v>0.19429999999999992</v>
      </c>
    </row>
    <row r="28" spans="1:4">
      <c r="A28">
        <f t="shared" si="0"/>
        <v>1985</v>
      </c>
      <c r="B28">
        <v>0.19029999999999991</v>
      </c>
      <c r="C28">
        <v>0.18270012919278433</v>
      </c>
      <c r="D28">
        <v>0.19029999999999991</v>
      </c>
    </row>
    <row r="29" spans="1:4">
      <c r="A29">
        <f t="shared" si="0"/>
        <v>1986</v>
      </c>
      <c r="B29">
        <v>0.18629999999999991</v>
      </c>
      <c r="C29">
        <v>0.17640604807335547</v>
      </c>
      <c r="D29">
        <v>0.18629999999999991</v>
      </c>
    </row>
    <row r="30" spans="1:4">
      <c r="A30">
        <f t="shared" si="0"/>
        <v>1987</v>
      </c>
      <c r="B30">
        <v>0.18229999999999991</v>
      </c>
      <c r="C30">
        <v>0.17243864123227584</v>
      </c>
      <c r="D30">
        <v>0.18229999999999991</v>
      </c>
    </row>
    <row r="31" spans="1:4">
      <c r="A31">
        <f t="shared" si="0"/>
        <v>1988</v>
      </c>
      <c r="B31">
        <v>0.1782999999999999</v>
      </c>
      <c r="C31">
        <v>0.16992052966515539</v>
      </c>
      <c r="D31">
        <v>0.1782999999999999</v>
      </c>
    </row>
    <row r="32" spans="1:4">
      <c r="A32">
        <f t="shared" si="0"/>
        <v>1989</v>
      </c>
      <c r="B32">
        <v>0.1742999999999999</v>
      </c>
      <c r="C32">
        <v>0.16644595527412817</v>
      </c>
      <c r="D32">
        <v>0.1742999999999999</v>
      </c>
    </row>
    <row r="33" spans="1:4">
      <c r="A33">
        <f t="shared" si="0"/>
        <v>1990</v>
      </c>
      <c r="B33">
        <v>0.1702999999999999</v>
      </c>
      <c r="C33">
        <v>0.16155251343050109</v>
      </c>
      <c r="D33">
        <v>0.1702999999999999</v>
      </c>
    </row>
    <row r="34" spans="1:4">
      <c r="A34">
        <f t="shared" si="0"/>
        <v>1991</v>
      </c>
      <c r="B34">
        <v>0.16629999999999989</v>
      </c>
      <c r="C34">
        <v>0.15740091068032044</v>
      </c>
      <c r="D34">
        <v>0.16629999999999989</v>
      </c>
    </row>
    <row r="35" spans="1:4">
      <c r="A35">
        <f t="shared" si="0"/>
        <v>1992</v>
      </c>
      <c r="B35">
        <v>0.16229999999999989</v>
      </c>
      <c r="C35">
        <v>0.15441990854569268</v>
      </c>
      <c r="D35">
        <v>0.16229999999999989</v>
      </c>
    </row>
    <row r="36" spans="1:4">
      <c r="A36">
        <f t="shared" si="0"/>
        <v>1993</v>
      </c>
      <c r="B36">
        <v>0.15829999999999989</v>
      </c>
      <c r="C36">
        <v>0.1512211464571992</v>
      </c>
      <c r="D36">
        <v>0.15829999999999989</v>
      </c>
    </row>
    <row r="37" spans="1:4">
      <c r="A37">
        <f t="shared" si="0"/>
        <v>1994</v>
      </c>
      <c r="B37">
        <v>0.15429999999999988</v>
      </c>
      <c r="C37">
        <v>0.14882376424581331</v>
      </c>
      <c r="D37">
        <v>0.15429999999999988</v>
      </c>
    </row>
    <row r="38" spans="1:4">
      <c r="A38">
        <f t="shared" si="0"/>
        <v>1995</v>
      </c>
      <c r="B38">
        <v>0.15029999999999988</v>
      </c>
      <c r="C38">
        <v>0.14686719744725668</v>
      </c>
      <c r="D38">
        <v>0.15029999999999988</v>
      </c>
    </row>
    <row r="39" spans="1:4">
      <c r="A39">
        <f t="shared" si="0"/>
        <v>1996</v>
      </c>
      <c r="B39">
        <v>0.14629999999999987</v>
      </c>
      <c r="C39">
        <v>0.14384736285746078</v>
      </c>
      <c r="D39">
        <v>0.14629999999999987</v>
      </c>
    </row>
    <row r="40" spans="1:4">
      <c r="A40">
        <f t="shared" si="0"/>
        <v>1997</v>
      </c>
      <c r="B40">
        <v>0.14229999999999987</v>
      </c>
      <c r="C40">
        <v>0.14167616759778048</v>
      </c>
      <c r="D40">
        <v>0.14229999999999987</v>
      </c>
    </row>
    <row r="41" spans="1:4">
      <c r="A41">
        <f t="shared" si="0"/>
        <v>1998</v>
      </c>
      <c r="B41">
        <v>0.13829999999999987</v>
      </c>
      <c r="C41">
        <v>0.13920037733131896</v>
      </c>
      <c r="D41">
        <v>0.13829999999999987</v>
      </c>
    </row>
    <row r="42" spans="1:4">
      <c r="A42">
        <f t="shared" si="0"/>
        <v>1999</v>
      </c>
      <c r="B42">
        <v>0.13429999999999986</v>
      </c>
      <c r="C42">
        <v>0.13403469767525833</v>
      </c>
      <c r="D42">
        <v>0.13429999999999986</v>
      </c>
    </row>
    <row r="43" spans="1:4">
      <c r="A43">
        <f t="shared" si="0"/>
        <v>2000</v>
      </c>
      <c r="B43">
        <v>0.13029999999999986</v>
      </c>
      <c r="C43">
        <v>0.13076440972255096</v>
      </c>
      <c r="D43">
        <v>0.13029999999999986</v>
      </c>
    </row>
    <row r="44" spans="1:4">
      <c r="A44">
        <f t="shared" si="0"/>
        <v>2001</v>
      </c>
      <c r="B44">
        <v>0.12629999999999986</v>
      </c>
      <c r="C44">
        <v>0.12446289114867323</v>
      </c>
      <c r="D44">
        <v>0.12629999999999986</v>
      </c>
    </row>
    <row r="45" spans="1:4">
      <c r="A45">
        <f t="shared" si="0"/>
        <v>2002</v>
      </c>
      <c r="B45">
        <v>0.12229999999999985</v>
      </c>
      <c r="C45">
        <v>0.11677697041444274</v>
      </c>
      <c r="D45">
        <v>0.12229999999999985</v>
      </c>
    </row>
    <row r="46" spans="1:4">
      <c r="A46">
        <f t="shared" si="0"/>
        <v>2003</v>
      </c>
      <c r="B46">
        <v>0.11829999999999985</v>
      </c>
      <c r="C46">
        <v>0.1113085929758116</v>
      </c>
      <c r="D46">
        <v>0.11829999999999985</v>
      </c>
    </row>
    <row r="47" spans="1:4">
      <c r="A47">
        <f t="shared" si="0"/>
        <v>2004</v>
      </c>
      <c r="B47">
        <v>0.11429999999999985</v>
      </c>
      <c r="C47">
        <v>0.10863436290506186</v>
      </c>
      <c r="D47">
        <v>0.11429999999999985</v>
      </c>
    </row>
    <row r="48" spans="1:4">
      <c r="A48">
        <f t="shared" si="0"/>
        <v>2005</v>
      </c>
      <c r="B48">
        <v>0.11029999999999984</v>
      </c>
      <c r="C48">
        <v>0.10612809751142208</v>
      </c>
      <c r="D48">
        <v>0.11029999999999984</v>
      </c>
    </row>
    <row r="49" spans="1:4">
      <c r="A49">
        <f t="shared" si="0"/>
        <v>2006</v>
      </c>
      <c r="B49">
        <v>0.10629999999999984</v>
      </c>
      <c r="C49">
        <v>0.10374324039609523</v>
      </c>
      <c r="D49">
        <v>0.10629999999999984</v>
      </c>
    </row>
    <row r="50" spans="1:4">
      <c r="A50">
        <f t="shared" si="0"/>
        <v>2007</v>
      </c>
      <c r="B50">
        <v>0.10229999999999984</v>
      </c>
      <c r="C50">
        <v>0.10056607442423336</v>
      </c>
      <c r="D50">
        <v>0.10229999999999984</v>
      </c>
    </row>
    <row r="51" spans="1:4">
      <c r="A51">
        <f t="shared" si="0"/>
        <v>2008</v>
      </c>
      <c r="B51">
        <v>9.8299999999999832E-2</v>
      </c>
      <c r="C51">
        <v>9.766388990596174E-2</v>
      </c>
      <c r="D51">
        <v>9.8299999999999832E-2</v>
      </c>
    </row>
    <row r="52" spans="1:4">
      <c r="A52">
        <f t="shared" si="0"/>
        <v>2009</v>
      </c>
      <c r="B52">
        <v>9.4299999999999828E-2</v>
      </c>
      <c r="C52">
        <v>9.0234716635292422E-2</v>
      </c>
      <c r="D52">
        <v>9.4299999999999828E-2</v>
      </c>
    </row>
    <row r="53" spans="1:4">
      <c r="A53">
        <f t="shared" si="0"/>
        <v>2010</v>
      </c>
      <c r="B53">
        <v>9.0299999999999825E-2</v>
      </c>
      <c r="C53">
        <v>8.8441727894522509E-2</v>
      </c>
      <c r="D53">
        <v>9.0299999999999825E-2</v>
      </c>
    </row>
    <row r="54" spans="1:4">
      <c r="A54">
        <f t="shared" si="0"/>
        <v>2011</v>
      </c>
      <c r="B54">
        <v>8.6299999999999821E-2</v>
      </c>
      <c r="C54">
        <v>8.888126763730253E-2</v>
      </c>
      <c r="D54">
        <v>8.6299999999999821E-2</v>
      </c>
    </row>
    <row r="55" spans="1:4">
      <c r="A55">
        <f t="shared" si="0"/>
        <v>2012</v>
      </c>
      <c r="B55">
        <v>8.2299999999999818E-2</v>
      </c>
      <c r="C55">
        <v>8.8894244146758367E-2</v>
      </c>
      <c r="D55">
        <v>8.2299999999999818E-2</v>
      </c>
    </row>
    <row r="56" spans="1:4">
      <c r="A56">
        <f t="shared" si="0"/>
        <v>2013</v>
      </c>
      <c r="B56">
        <v>7.8299999999999814E-2</v>
      </c>
      <c r="C56">
        <v>8.8132801076408779E-2</v>
      </c>
      <c r="D56">
        <v>7.8299999999999814E-2</v>
      </c>
    </row>
    <row r="57" spans="1:4">
      <c r="A57">
        <f t="shared" si="0"/>
        <v>2014</v>
      </c>
      <c r="B57">
        <v>7.4299999999999811E-2</v>
      </c>
      <c r="C57">
        <v>8.770200953907277E-2</v>
      </c>
      <c r="D57">
        <v>7.4299999999999811E-2</v>
      </c>
    </row>
    <row r="58" spans="1:4">
      <c r="A58">
        <f t="shared" si="0"/>
        <v>2015</v>
      </c>
      <c r="B58">
        <v>7.0299999999999807E-2</v>
      </c>
      <c r="C58">
        <v>8.6982454016642799E-2</v>
      </c>
      <c r="D58">
        <v>7.0299999999999807E-2</v>
      </c>
    </row>
    <row r="59" spans="1:4">
      <c r="A59">
        <f>A60-1</f>
        <v>2016</v>
      </c>
      <c r="B59">
        <v>6.6299999999999804E-2</v>
      </c>
      <c r="C59">
        <v>8.5570196562154602E-2</v>
      </c>
      <c r="D59">
        <v>6.6299999999999804E-2</v>
      </c>
    </row>
    <row r="60" spans="1:4">
      <c r="A60">
        <v>2017</v>
      </c>
      <c r="B60">
        <v>6.22999999999998E-2</v>
      </c>
      <c r="C60">
        <v>8.4850408733969498E-2</v>
      </c>
      <c r="D60">
        <v>6.22999999999998E-2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U12"/>
  <sheetViews>
    <sheetView topLeftCell="N1" workbookViewId="0">
      <selection activeCell="Q13" sqref="Q13"/>
    </sheetView>
  </sheetViews>
  <sheetFormatPr defaultRowHeight="15"/>
  <sheetData>
    <row r="6" spans="2:21"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16</v>
      </c>
      <c r="M6" t="s">
        <v>17</v>
      </c>
      <c r="N6" t="s">
        <v>18</v>
      </c>
      <c r="O6" t="s">
        <v>19</v>
      </c>
      <c r="P6" t="s">
        <v>20</v>
      </c>
      <c r="Q6" t="s">
        <v>21</v>
      </c>
      <c r="R6" t="s">
        <v>22</v>
      </c>
      <c r="S6" t="s">
        <v>23</v>
      </c>
      <c r="T6" t="s">
        <v>24</v>
      </c>
      <c r="U6" t="s">
        <v>25</v>
      </c>
    </row>
    <row r="7" spans="2:21">
      <c r="B7" t="s">
        <v>33</v>
      </c>
      <c r="C7">
        <v>-0.24056209022534691</v>
      </c>
      <c r="D7">
        <v>-0.21662392989640988</v>
      </c>
      <c r="E7">
        <v>-0.19793576009580427</v>
      </c>
      <c r="F7">
        <v>-0.19111074664509964</v>
      </c>
      <c r="G7">
        <v>-0.16351711020430404</v>
      </c>
      <c r="H7">
        <v>-0.13212531205223854</v>
      </c>
      <c r="I7">
        <v>-0.10446612294277902</v>
      </c>
      <c r="J7">
        <v>-8.9825670852142103E-2</v>
      </c>
      <c r="K7">
        <v>-8.153394513188239E-2</v>
      </c>
      <c r="L7">
        <v>-7.509584891728327E-2</v>
      </c>
      <c r="M7">
        <v>-7.2984188013514917E-2</v>
      </c>
      <c r="N7">
        <v>-4.8647251446888085E-2</v>
      </c>
      <c r="O7">
        <v>-1.2025137221341353E-2</v>
      </c>
      <c r="P7">
        <v>-8.4307142311690342E-3</v>
      </c>
      <c r="Q7">
        <v>-6.2350485343145579E-3</v>
      </c>
      <c r="R7">
        <v>-7.3862447303376655E-3</v>
      </c>
      <c r="S7">
        <v>-4.9018126852278243E-3</v>
      </c>
      <c r="T7">
        <v>-1.9654856555249012E-3</v>
      </c>
      <c r="U7">
        <v>0</v>
      </c>
    </row>
    <row r="8" spans="2:21">
      <c r="B8" t="s">
        <v>34</v>
      </c>
      <c r="C8">
        <v>-0.64708850472351553</v>
      </c>
      <c r="D8">
        <v>-0.58244828369545942</v>
      </c>
      <c r="E8">
        <v>-0.51603747907973396</v>
      </c>
      <c r="F8">
        <v>-0.50726650564197762</v>
      </c>
      <c r="G8">
        <v>-0.42376138814749353</v>
      </c>
      <c r="H8">
        <v>-0.32245221320591266</v>
      </c>
      <c r="I8">
        <v>-0.24627450069019918</v>
      </c>
      <c r="J8">
        <v>-0.21896014598539715</v>
      </c>
      <c r="K8">
        <v>-0.16641720867725684</v>
      </c>
      <c r="L8">
        <v>-0.1138609238679793</v>
      </c>
      <c r="M8">
        <v>-0.10830782841375708</v>
      </c>
      <c r="N8">
        <v>-5.6518437789049081E-2</v>
      </c>
      <c r="O8">
        <v>2.1217537196646319E-2</v>
      </c>
      <c r="P8">
        <v>4.5644849900590145E-3</v>
      </c>
      <c r="Q8">
        <v>-1.0401139222029343E-2</v>
      </c>
      <c r="R8">
        <v>2.1372439257092424E-3</v>
      </c>
      <c r="S8">
        <v>-2.9982486272857045E-3</v>
      </c>
      <c r="T8">
        <v>-9.3903643750259391E-4</v>
      </c>
      <c r="U8">
        <v>0</v>
      </c>
    </row>
    <row r="9" spans="2:21">
      <c r="B9" t="s">
        <v>35</v>
      </c>
      <c r="C9">
        <v>-0.18765076562290517</v>
      </c>
      <c r="D9">
        <v>-0.17034633976141311</v>
      </c>
      <c r="E9">
        <v>-0.15903255104373049</v>
      </c>
      <c r="F9">
        <v>-0.15313534217266689</v>
      </c>
      <c r="G9">
        <v>-0.13367342501708812</v>
      </c>
      <c r="H9">
        <v>-0.11182010680715315</v>
      </c>
      <c r="I9">
        <v>-9.0782921348851353E-2</v>
      </c>
      <c r="J9">
        <v>-7.7571480161820361E-2</v>
      </c>
      <c r="K9">
        <v>-7.5209303184096576E-2</v>
      </c>
      <c r="L9">
        <v>-7.4684607703909833E-2</v>
      </c>
      <c r="M9">
        <v>-7.2160715202123527E-2</v>
      </c>
      <c r="N9">
        <v>-4.9229823202868062E-2</v>
      </c>
      <c r="O9">
        <v>-1.7785373918252745E-2</v>
      </c>
      <c r="P9">
        <v>-1.1629100135630566E-2</v>
      </c>
      <c r="Q9">
        <v>-7.0310008702056948E-3</v>
      </c>
      <c r="R9">
        <v>-9.6833051803768555E-3</v>
      </c>
      <c r="S9">
        <v>-5.9709907893070735E-3</v>
      </c>
      <c r="T9">
        <v>-2.6143869406798359E-3</v>
      </c>
      <c r="U9">
        <v>0</v>
      </c>
    </row>
    <row r="12" spans="2:21">
      <c r="T12">
        <f>T8-O8</f>
        <v>-2.2156573634148913E-2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>
      <selection activeCell="A19" sqref="A19"/>
    </sheetView>
  </sheetViews>
  <sheetFormatPr defaultRowHeight="15"/>
  <cols>
    <col min="3" max="3" width="20.7109375" customWidth="1"/>
  </cols>
  <sheetData>
    <row r="1" spans="1:23">
      <c r="A1" t="s">
        <v>36</v>
      </c>
    </row>
    <row r="2" spans="1:23">
      <c r="A2" t="s">
        <v>37</v>
      </c>
    </row>
    <row r="3" spans="1:23">
      <c r="A3" t="s">
        <v>2</v>
      </c>
    </row>
    <row r="4" spans="1:23">
      <c r="A4" t="s">
        <v>38</v>
      </c>
    </row>
    <row r="11" spans="1:23">
      <c r="C11" t="s">
        <v>26</v>
      </c>
      <c r="D11" t="s">
        <v>6</v>
      </c>
      <c r="E11" t="s">
        <v>7</v>
      </c>
      <c r="F11" t="s">
        <v>8</v>
      </c>
      <c r="G11" t="s">
        <v>9</v>
      </c>
      <c r="H11" t="s">
        <v>10</v>
      </c>
      <c r="I11" t="s">
        <v>11</v>
      </c>
      <c r="J11" t="s">
        <v>12</v>
      </c>
      <c r="K11" t="s">
        <v>13</v>
      </c>
      <c r="L11" t="s">
        <v>14</v>
      </c>
      <c r="M11" t="s">
        <v>15</v>
      </c>
      <c r="N11" t="s">
        <v>16</v>
      </c>
      <c r="O11" t="s">
        <v>17</v>
      </c>
      <c r="P11" t="s">
        <v>18</v>
      </c>
      <c r="Q11" t="s">
        <v>19</v>
      </c>
      <c r="R11" t="s">
        <v>20</v>
      </c>
      <c r="S11" t="s">
        <v>21</v>
      </c>
      <c r="T11" t="s">
        <v>22</v>
      </c>
      <c r="U11" t="s">
        <v>23</v>
      </c>
      <c r="V11" t="s">
        <v>24</v>
      </c>
      <c r="W11" t="s">
        <v>25</v>
      </c>
    </row>
    <row r="12" spans="1:23">
      <c r="C12" t="s">
        <v>40</v>
      </c>
      <c r="D12">
        <v>78.087999999999994</v>
      </c>
      <c r="E12">
        <v>78.935000000000002</v>
      </c>
      <c r="F12">
        <v>80.064999999999998</v>
      </c>
      <c r="G12">
        <v>81.89</v>
      </c>
      <c r="H12">
        <v>83.754999999999995</v>
      </c>
      <c r="I12">
        <v>85.04</v>
      </c>
      <c r="J12">
        <v>86.734999999999999</v>
      </c>
      <c r="K12">
        <v>89.117999999999995</v>
      </c>
      <c r="L12">
        <v>91.984999999999999</v>
      </c>
      <c r="M12">
        <v>94.811999999999998</v>
      </c>
      <c r="N12">
        <v>97.34</v>
      </c>
      <c r="O12">
        <v>99.218000000000004</v>
      </c>
      <c r="P12">
        <v>100</v>
      </c>
      <c r="Q12">
        <v>101.226</v>
      </c>
      <c r="R12">
        <v>103.315</v>
      </c>
      <c r="S12">
        <v>105.22</v>
      </c>
      <c r="T12">
        <v>106.917</v>
      </c>
      <c r="U12">
        <v>108.83799999999999</v>
      </c>
      <c r="V12">
        <v>109.999</v>
      </c>
      <c r="W12">
        <v>111.45099999999999</v>
      </c>
    </row>
    <row r="13" spans="1:23">
      <c r="C13" t="s">
        <v>41</v>
      </c>
      <c r="D13">
        <v>101.83199999999999</v>
      </c>
      <c r="E13">
        <v>100.28</v>
      </c>
      <c r="F13">
        <v>98.956000000000003</v>
      </c>
      <c r="G13">
        <v>97.01</v>
      </c>
      <c r="H13">
        <v>96.096999999999994</v>
      </c>
      <c r="I13">
        <v>94.790999999999997</v>
      </c>
      <c r="J13">
        <v>93.81</v>
      </c>
      <c r="K13">
        <v>93.186999999999998</v>
      </c>
      <c r="L13">
        <v>95.918999999999997</v>
      </c>
      <c r="M13">
        <v>96.745000000000005</v>
      </c>
      <c r="N13">
        <v>96.337000000000003</v>
      </c>
      <c r="O13">
        <v>97.057000000000002</v>
      </c>
      <c r="P13">
        <v>100</v>
      </c>
      <c r="Q13">
        <v>100.682</v>
      </c>
      <c r="R13">
        <v>104.61</v>
      </c>
      <c r="S13">
        <v>108.46299999999999</v>
      </c>
      <c r="T13">
        <v>109.126</v>
      </c>
      <c r="U13">
        <v>111.48699999999999</v>
      </c>
      <c r="V13">
        <v>113.506</v>
      </c>
      <c r="W13">
        <v>113.926</v>
      </c>
    </row>
    <row r="15" spans="1:23">
      <c r="C15" s="1" t="s">
        <v>39</v>
      </c>
      <c r="D15" s="1">
        <v>1.3040672062288701</v>
      </c>
      <c r="E15" s="1">
        <v>1.2704123646037879</v>
      </c>
      <c r="F15" s="1">
        <v>1.2359457940423406</v>
      </c>
      <c r="G15" s="1">
        <v>1.1846379289290512</v>
      </c>
      <c r="H15" s="1">
        <v>1.1473583666646767</v>
      </c>
      <c r="I15" s="1">
        <v>1.1146636876763876</v>
      </c>
      <c r="J15" s="1">
        <v>1.0815703003401165</v>
      </c>
      <c r="K15" s="1">
        <v>1.0456585650485872</v>
      </c>
      <c r="L15" s="1">
        <v>1.0427678425830298</v>
      </c>
      <c r="M15" s="1">
        <v>1.0203877146352782</v>
      </c>
      <c r="N15" s="1">
        <v>0.98969591123895628</v>
      </c>
      <c r="O15" s="1">
        <v>0.97821967788102959</v>
      </c>
      <c r="P15" s="1">
        <v>1</v>
      </c>
      <c r="Q15" s="1">
        <v>0.99462588662991724</v>
      </c>
      <c r="R15" s="1">
        <v>1.0125344819242124</v>
      </c>
      <c r="S15" s="1">
        <v>1.0308211366660329</v>
      </c>
      <c r="T15" s="1">
        <v>1.0206608864820375</v>
      </c>
      <c r="U15" s="1">
        <v>1.0243389257428472</v>
      </c>
      <c r="V15" s="1">
        <v>1.0318821080191638</v>
      </c>
      <c r="W15" s="1">
        <v>1.0222070685772224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23"/>
  <sheetViews>
    <sheetView workbookViewId="0">
      <pane ySplit="6" topLeftCell="A7" activePane="bottomLeft" state="frozen"/>
      <selection pane="bottomLeft" activeCell="D8" sqref="D8"/>
    </sheetView>
  </sheetViews>
  <sheetFormatPr defaultRowHeight="12.75"/>
  <cols>
    <col min="1" max="2" width="9.140625" style="2"/>
    <col min="3" max="3" width="25.7109375" style="2" customWidth="1"/>
    <col min="4" max="202" width="9.140625" style="2"/>
    <col min="203" max="203" width="25.7109375" style="2" customWidth="1"/>
    <col min="204" max="255" width="0" style="2" hidden="1" customWidth="1"/>
    <col min="256" max="458" width="9.140625" style="2"/>
    <col min="459" max="459" width="25.7109375" style="2" customWidth="1"/>
    <col min="460" max="511" width="0" style="2" hidden="1" customWidth="1"/>
    <col min="512" max="714" width="9.140625" style="2"/>
    <col min="715" max="715" width="25.7109375" style="2" customWidth="1"/>
    <col min="716" max="767" width="0" style="2" hidden="1" customWidth="1"/>
    <col min="768" max="970" width="9.140625" style="2"/>
    <col min="971" max="971" width="25.7109375" style="2" customWidth="1"/>
    <col min="972" max="1023" width="0" style="2" hidden="1" customWidth="1"/>
    <col min="1024" max="1226" width="9.140625" style="2"/>
    <col min="1227" max="1227" width="25.7109375" style="2" customWidth="1"/>
    <col min="1228" max="1279" width="0" style="2" hidden="1" customWidth="1"/>
    <col min="1280" max="1482" width="9.140625" style="2"/>
    <col min="1483" max="1483" width="25.7109375" style="2" customWidth="1"/>
    <col min="1484" max="1535" width="0" style="2" hidden="1" customWidth="1"/>
    <col min="1536" max="1738" width="9.140625" style="2"/>
    <col min="1739" max="1739" width="25.7109375" style="2" customWidth="1"/>
    <col min="1740" max="1791" width="0" style="2" hidden="1" customWidth="1"/>
    <col min="1792" max="1994" width="9.140625" style="2"/>
    <col min="1995" max="1995" width="25.7109375" style="2" customWidth="1"/>
    <col min="1996" max="2047" width="0" style="2" hidden="1" customWidth="1"/>
    <col min="2048" max="2250" width="9.140625" style="2"/>
    <col min="2251" max="2251" width="25.7109375" style="2" customWidth="1"/>
    <col min="2252" max="2303" width="0" style="2" hidden="1" customWidth="1"/>
    <col min="2304" max="2506" width="9.140625" style="2"/>
    <col min="2507" max="2507" width="25.7109375" style="2" customWidth="1"/>
    <col min="2508" max="2559" width="0" style="2" hidden="1" customWidth="1"/>
    <col min="2560" max="2762" width="9.140625" style="2"/>
    <col min="2763" max="2763" width="25.7109375" style="2" customWidth="1"/>
    <col min="2764" max="2815" width="0" style="2" hidden="1" customWidth="1"/>
    <col min="2816" max="3018" width="9.140625" style="2"/>
    <col min="3019" max="3019" width="25.7109375" style="2" customWidth="1"/>
    <col min="3020" max="3071" width="0" style="2" hidden="1" customWidth="1"/>
    <col min="3072" max="3274" width="9.140625" style="2"/>
    <col min="3275" max="3275" width="25.7109375" style="2" customWidth="1"/>
    <col min="3276" max="3327" width="0" style="2" hidden="1" customWidth="1"/>
    <col min="3328" max="3530" width="9.140625" style="2"/>
    <col min="3531" max="3531" width="25.7109375" style="2" customWidth="1"/>
    <col min="3532" max="3583" width="0" style="2" hidden="1" customWidth="1"/>
    <col min="3584" max="3786" width="9.140625" style="2"/>
    <col min="3787" max="3787" width="25.7109375" style="2" customWidth="1"/>
    <col min="3788" max="3839" width="0" style="2" hidden="1" customWidth="1"/>
    <col min="3840" max="4042" width="9.140625" style="2"/>
    <col min="4043" max="4043" width="25.7109375" style="2" customWidth="1"/>
    <col min="4044" max="4095" width="0" style="2" hidden="1" customWidth="1"/>
    <col min="4096" max="4298" width="9.140625" style="2"/>
    <col min="4299" max="4299" width="25.7109375" style="2" customWidth="1"/>
    <col min="4300" max="4351" width="0" style="2" hidden="1" customWidth="1"/>
    <col min="4352" max="4554" width="9.140625" style="2"/>
    <col min="4555" max="4555" width="25.7109375" style="2" customWidth="1"/>
    <col min="4556" max="4607" width="0" style="2" hidden="1" customWidth="1"/>
    <col min="4608" max="4810" width="9.140625" style="2"/>
    <col min="4811" max="4811" width="25.7109375" style="2" customWidth="1"/>
    <col min="4812" max="4863" width="0" style="2" hidden="1" customWidth="1"/>
    <col min="4864" max="5066" width="9.140625" style="2"/>
    <col min="5067" max="5067" width="25.7109375" style="2" customWidth="1"/>
    <col min="5068" max="5119" width="0" style="2" hidden="1" customWidth="1"/>
    <col min="5120" max="5322" width="9.140625" style="2"/>
    <col min="5323" max="5323" width="25.7109375" style="2" customWidth="1"/>
    <col min="5324" max="5375" width="0" style="2" hidden="1" customWidth="1"/>
    <col min="5376" max="5578" width="9.140625" style="2"/>
    <col min="5579" max="5579" width="25.7109375" style="2" customWidth="1"/>
    <col min="5580" max="5631" width="0" style="2" hidden="1" customWidth="1"/>
    <col min="5632" max="5834" width="9.140625" style="2"/>
    <col min="5835" max="5835" width="25.7109375" style="2" customWidth="1"/>
    <col min="5836" max="5887" width="0" style="2" hidden="1" customWidth="1"/>
    <col min="5888" max="6090" width="9.140625" style="2"/>
    <col min="6091" max="6091" width="25.7109375" style="2" customWidth="1"/>
    <col min="6092" max="6143" width="0" style="2" hidden="1" customWidth="1"/>
    <col min="6144" max="6346" width="9.140625" style="2"/>
    <col min="6347" max="6347" width="25.7109375" style="2" customWidth="1"/>
    <col min="6348" max="6399" width="0" style="2" hidden="1" customWidth="1"/>
    <col min="6400" max="6602" width="9.140625" style="2"/>
    <col min="6603" max="6603" width="25.7109375" style="2" customWidth="1"/>
    <col min="6604" max="6655" width="0" style="2" hidden="1" customWidth="1"/>
    <col min="6656" max="6858" width="9.140625" style="2"/>
    <col min="6859" max="6859" width="25.7109375" style="2" customWidth="1"/>
    <col min="6860" max="6911" width="0" style="2" hidden="1" customWidth="1"/>
    <col min="6912" max="7114" width="9.140625" style="2"/>
    <col min="7115" max="7115" width="25.7109375" style="2" customWidth="1"/>
    <col min="7116" max="7167" width="0" style="2" hidden="1" customWidth="1"/>
    <col min="7168" max="7370" width="9.140625" style="2"/>
    <col min="7371" max="7371" width="25.7109375" style="2" customWidth="1"/>
    <col min="7372" max="7423" width="0" style="2" hidden="1" customWidth="1"/>
    <col min="7424" max="7626" width="9.140625" style="2"/>
    <col min="7627" max="7627" width="25.7109375" style="2" customWidth="1"/>
    <col min="7628" max="7679" width="0" style="2" hidden="1" customWidth="1"/>
    <col min="7680" max="7882" width="9.140625" style="2"/>
    <col min="7883" max="7883" width="25.7109375" style="2" customWidth="1"/>
    <col min="7884" max="7935" width="0" style="2" hidden="1" customWidth="1"/>
    <col min="7936" max="8138" width="9.140625" style="2"/>
    <col min="8139" max="8139" width="25.7109375" style="2" customWidth="1"/>
    <col min="8140" max="8191" width="0" style="2" hidden="1" customWidth="1"/>
    <col min="8192" max="8394" width="9.140625" style="2"/>
    <col min="8395" max="8395" width="25.7109375" style="2" customWidth="1"/>
    <col min="8396" max="8447" width="0" style="2" hidden="1" customWidth="1"/>
    <col min="8448" max="8650" width="9.140625" style="2"/>
    <col min="8651" max="8651" width="25.7109375" style="2" customWidth="1"/>
    <col min="8652" max="8703" width="0" style="2" hidden="1" customWidth="1"/>
    <col min="8704" max="8906" width="9.140625" style="2"/>
    <col min="8907" max="8907" width="25.7109375" style="2" customWidth="1"/>
    <col min="8908" max="8959" width="0" style="2" hidden="1" customWidth="1"/>
    <col min="8960" max="9162" width="9.140625" style="2"/>
    <col min="9163" max="9163" width="25.7109375" style="2" customWidth="1"/>
    <col min="9164" max="9215" width="0" style="2" hidden="1" customWidth="1"/>
    <col min="9216" max="9418" width="9.140625" style="2"/>
    <col min="9419" max="9419" width="25.7109375" style="2" customWidth="1"/>
    <col min="9420" max="9471" width="0" style="2" hidden="1" customWidth="1"/>
    <col min="9472" max="9674" width="9.140625" style="2"/>
    <col min="9675" max="9675" width="25.7109375" style="2" customWidth="1"/>
    <col min="9676" max="9727" width="0" style="2" hidden="1" customWidth="1"/>
    <col min="9728" max="9930" width="9.140625" style="2"/>
    <col min="9931" max="9931" width="25.7109375" style="2" customWidth="1"/>
    <col min="9932" max="9983" width="0" style="2" hidden="1" customWidth="1"/>
    <col min="9984" max="10186" width="9.140625" style="2"/>
    <col min="10187" max="10187" width="25.7109375" style="2" customWidth="1"/>
    <col min="10188" max="10239" width="0" style="2" hidden="1" customWidth="1"/>
    <col min="10240" max="10442" width="9.140625" style="2"/>
    <col min="10443" max="10443" width="25.7109375" style="2" customWidth="1"/>
    <col min="10444" max="10495" width="0" style="2" hidden="1" customWidth="1"/>
    <col min="10496" max="10698" width="9.140625" style="2"/>
    <col min="10699" max="10699" width="25.7109375" style="2" customWidth="1"/>
    <col min="10700" max="10751" width="0" style="2" hidden="1" customWidth="1"/>
    <col min="10752" max="10954" width="9.140625" style="2"/>
    <col min="10955" max="10955" width="25.7109375" style="2" customWidth="1"/>
    <col min="10956" max="11007" width="0" style="2" hidden="1" customWidth="1"/>
    <col min="11008" max="11210" width="9.140625" style="2"/>
    <col min="11211" max="11211" width="25.7109375" style="2" customWidth="1"/>
    <col min="11212" max="11263" width="0" style="2" hidden="1" customWidth="1"/>
    <col min="11264" max="11466" width="9.140625" style="2"/>
    <col min="11467" max="11467" width="25.7109375" style="2" customWidth="1"/>
    <col min="11468" max="11519" width="0" style="2" hidden="1" customWidth="1"/>
    <col min="11520" max="11722" width="9.140625" style="2"/>
    <col min="11723" max="11723" width="25.7109375" style="2" customWidth="1"/>
    <col min="11724" max="11775" width="0" style="2" hidden="1" customWidth="1"/>
    <col min="11776" max="11978" width="9.140625" style="2"/>
    <col min="11979" max="11979" width="25.7109375" style="2" customWidth="1"/>
    <col min="11980" max="12031" width="0" style="2" hidden="1" customWidth="1"/>
    <col min="12032" max="12234" width="9.140625" style="2"/>
    <col min="12235" max="12235" width="25.7109375" style="2" customWidth="1"/>
    <col min="12236" max="12287" width="0" style="2" hidden="1" customWidth="1"/>
    <col min="12288" max="12490" width="9.140625" style="2"/>
    <col min="12491" max="12491" width="25.7109375" style="2" customWidth="1"/>
    <col min="12492" max="12543" width="0" style="2" hidden="1" customWidth="1"/>
    <col min="12544" max="12746" width="9.140625" style="2"/>
    <col min="12747" max="12747" width="25.7109375" style="2" customWidth="1"/>
    <col min="12748" max="12799" width="0" style="2" hidden="1" customWidth="1"/>
    <col min="12800" max="13002" width="9.140625" style="2"/>
    <col min="13003" max="13003" width="25.7109375" style="2" customWidth="1"/>
    <col min="13004" max="13055" width="0" style="2" hidden="1" customWidth="1"/>
    <col min="13056" max="13258" width="9.140625" style="2"/>
    <col min="13259" max="13259" width="25.7109375" style="2" customWidth="1"/>
    <col min="13260" max="13311" width="0" style="2" hidden="1" customWidth="1"/>
    <col min="13312" max="13514" width="9.140625" style="2"/>
    <col min="13515" max="13515" width="25.7109375" style="2" customWidth="1"/>
    <col min="13516" max="13567" width="0" style="2" hidden="1" customWidth="1"/>
    <col min="13568" max="13770" width="9.140625" style="2"/>
    <col min="13771" max="13771" width="25.7109375" style="2" customWidth="1"/>
    <col min="13772" max="13823" width="0" style="2" hidden="1" customWidth="1"/>
    <col min="13824" max="14026" width="9.140625" style="2"/>
    <col min="14027" max="14027" width="25.7109375" style="2" customWidth="1"/>
    <col min="14028" max="14079" width="0" style="2" hidden="1" customWidth="1"/>
    <col min="14080" max="14282" width="9.140625" style="2"/>
    <col min="14283" max="14283" width="25.7109375" style="2" customWidth="1"/>
    <col min="14284" max="14335" width="0" style="2" hidden="1" customWidth="1"/>
    <col min="14336" max="14538" width="9.140625" style="2"/>
    <col min="14539" max="14539" width="25.7109375" style="2" customWidth="1"/>
    <col min="14540" max="14591" width="0" style="2" hidden="1" customWidth="1"/>
    <col min="14592" max="14794" width="9.140625" style="2"/>
    <col min="14795" max="14795" width="25.7109375" style="2" customWidth="1"/>
    <col min="14796" max="14847" width="0" style="2" hidden="1" customWidth="1"/>
    <col min="14848" max="15050" width="9.140625" style="2"/>
    <col min="15051" max="15051" width="25.7109375" style="2" customWidth="1"/>
    <col min="15052" max="15103" width="0" style="2" hidden="1" customWidth="1"/>
    <col min="15104" max="15306" width="9.140625" style="2"/>
    <col min="15307" max="15307" width="25.7109375" style="2" customWidth="1"/>
    <col min="15308" max="15359" width="0" style="2" hidden="1" customWidth="1"/>
    <col min="15360" max="15562" width="9.140625" style="2"/>
    <col min="15563" max="15563" width="25.7109375" style="2" customWidth="1"/>
    <col min="15564" max="15615" width="0" style="2" hidden="1" customWidth="1"/>
    <col min="15616" max="15818" width="9.140625" style="2"/>
    <col min="15819" max="15819" width="25.7109375" style="2" customWidth="1"/>
    <col min="15820" max="15871" width="0" style="2" hidden="1" customWidth="1"/>
    <col min="15872" max="16074" width="9.140625" style="2"/>
    <col min="16075" max="16075" width="25.7109375" style="2" customWidth="1"/>
    <col min="16076" max="16127" width="0" style="2" hidden="1" customWidth="1"/>
    <col min="16128" max="16384" width="9.140625" style="2"/>
  </cols>
  <sheetData>
    <row r="6" spans="1:21">
      <c r="A6" s="3" t="s">
        <v>4</v>
      </c>
      <c r="B6" s="3"/>
      <c r="C6" s="3" t="s">
        <v>5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3" t="s">
        <v>23</v>
      </c>
      <c r="T6" s="3" t="s">
        <v>24</v>
      </c>
      <c r="U6" s="3" t="s">
        <v>25</v>
      </c>
    </row>
    <row r="8" spans="1:21">
      <c r="C8" s="2" t="s">
        <v>44</v>
      </c>
      <c r="D8" s="2">
        <v>0.18538134895432634</v>
      </c>
      <c r="E8" s="2">
        <v>0.16708259852267793</v>
      </c>
      <c r="F8" s="2">
        <v>0.14774974618170955</v>
      </c>
      <c r="G8" s="2">
        <v>0.13835576452635967</v>
      </c>
      <c r="H8" s="2">
        <v>0.12390767060758257</v>
      </c>
      <c r="I8" s="2">
        <v>0.11803818387604914</v>
      </c>
      <c r="J8" s="2">
        <v>0.10125132930069158</v>
      </c>
      <c r="K8" s="2">
        <v>8.2952081846136783E-2</v>
      </c>
      <c r="L8" s="2">
        <v>6.5169491965815451E-2</v>
      </c>
      <c r="M8" s="2">
        <v>1.7106963702375411E-2</v>
      </c>
      <c r="N8" s="2">
        <v>-9.1469206268358638E-3</v>
      </c>
      <c r="O8" s="2">
        <v>1.4315670892414145E-3</v>
      </c>
      <c r="P8" s="2">
        <v>1.5735467930392932E-2</v>
      </c>
      <c r="Q8" s="2">
        <v>2.6945758472146975E-2</v>
      </c>
      <c r="R8" s="2">
        <v>2.7623136383318259E-2</v>
      </c>
      <c r="S8" s="2">
        <v>2.3086978613893194E-2</v>
      </c>
      <c r="T8" s="2">
        <v>1.5518640776776005E-2</v>
      </c>
      <c r="U8" s="2">
        <v>0</v>
      </c>
    </row>
    <row r="9" spans="1:21">
      <c r="C9" s="2" t="s">
        <v>45</v>
      </c>
      <c r="D9" s="2">
        <v>-0.21675367361228959</v>
      </c>
      <c r="E9" s="2">
        <v>-0.20504589089991454</v>
      </c>
      <c r="F9" s="2">
        <v>-0.19504768431267361</v>
      </c>
      <c r="G9" s="2">
        <v>-0.17270192957228747</v>
      </c>
      <c r="H9" s="2">
        <v>-0.14280239853698906</v>
      </c>
      <c r="I9" s="2">
        <v>-0.12061055339688342</v>
      </c>
      <c r="J9" s="2">
        <v>-0.10734700754034465</v>
      </c>
      <c r="K9" s="2">
        <v>-9.4987329533581133E-2</v>
      </c>
      <c r="L9" s="2">
        <v>-8.5218321941493591E-2</v>
      </c>
      <c r="M9" s="2">
        <v>-0.11578924803513024</v>
      </c>
      <c r="N9" s="2">
        <v>-0.1405944413214274</v>
      </c>
      <c r="O9" s="2">
        <v>-0.1144921567490228</v>
      </c>
      <c r="P9" s="2">
        <v>-9.6751017435834252E-2</v>
      </c>
      <c r="Q9" s="2">
        <v>-7.4678439523696349E-2</v>
      </c>
      <c r="R9" s="2">
        <v>-4.9323703497651583E-2</v>
      </c>
      <c r="S9" s="2">
        <v>-3.0753204889425345E-2</v>
      </c>
      <c r="T9" s="2">
        <v>-1.6159959369613452E-2</v>
      </c>
      <c r="U9" s="2">
        <v>0</v>
      </c>
    </row>
    <row r="10" spans="1:21">
      <c r="C10" s="2" t="s">
        <v>46</v>
      </c>
      <c r="D10" s="2">
        <v>0.40213502256661593</v>
      </c>
      <c r="E10" s="2">
        <v>0.37212848942259247</v>
      </c>
      <c r="F10" s="2">
        <v>0.34279743049438316</v>
      </c>
      <c r="G10" s="2">
        <v>0.31105769409864714</v>
      </c>
      <c r="H10" s="2">
        <v>0.26671006914457163</v>
      </c>
      <c r="I10" s="2">
        <v>0.23864873727293257</v>
      </c>
      <c r="J10" s="2">
        <v>0.20859833684103624</v>
      </c>
      <c r="K10" s="2">
        <v>0.17793941137971792</v>
      </c>
      <c r="L10" s="2">
        <v>0.15038781390730904</v>
      </c>
      <c r="M10" s="2">
        <v>0.13289621173750565</v>
      </c>
      <c r="N10" s="2">
        <v>0.13144752069459154</v>
      </c>
      <c r="O10" s="2">
        <v>0.11592372383826421</v>
      </c>
      <c r="P10" s="2">
        <v>0.11248648536622718</v>
      </c>
      <c r="Q10" s="2">
        <v>0.10162419799584332</v>
      </c>
      <c r="R10" s="2">
        <v>7.6946839880969842E-2</v>
      </c>
      <c r="S10" s="2">
        <v>5.3840183503318539E-2</v>
      </c>
      <c r="T10" s="2">
        <v>3.1678600146389457E-2</v>
      </c>
      <c r="U10" s="2">
        <v>0</v>
      </c>
    </row>
    <row r="19" spans="1:21">
      <c r="A19" s="2" t="s">
        <v>65</v>
      </c>
    </row>
    <row r="20" spans="1:21" ht="18">
      <c r="A20" s="6" t="s">
        <v>42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16.5">
      <c r="A21" s="8" t="s">
        <v>3</v>
      </c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>
      <c r="A22" s="7" t="s">
        <v>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>
      <c r="A23" s="7" t="s">
        <v>43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</sheetData>
  <mergeCells count="4">
    <mergeCell ref="A20:U20"/>
    <mergeCell ref="A21:U21"/>
    <mergeCell ref="A22:U22"/>
    <mergeCell ref="A23:U23"/>
  </mergeCell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8"/>
  <sheetViews>
    <sheetView showGridLines="0" topLeftCell="A13" workbookViewId="0">
      <selection activeCell="B5" sqref="B5:M28"/>
    </sheetView>
  </sheetViews>
  <sheetFormatPr defaultRowHeight="15"/>
  <cols>
    <col min="1" max="13" width="9.140625" style="9"/>
  </cols>
  <sheetData>
    <row r="6" spans="2:13">
      <c r="B6" s="9" t="s">
        <v>83</v>
      </c>
      <c r="C6" s="9" t="s">
        <v>84</v>
      </c>
    </row>
    <row r="8" spans="2:13">
      <c r="D8" s="9" t="s">
        <v>54</v>
      </c>
      <c r="E8" s="9" t="s">
        <v>66</v>
      </c>
      <c r="F8" s="9" t="s">
        <v>67</v>
      </c>
      <c r="G8" s="9" t="s">
        <v>68</v>
      </c>
      <c r="H8" s="9" t="s">
        <v>69</v>
      </c>
      <c r="I8" s="9" t="s">
        <v>70</v>
      </c>
      <c r="J8" s="9" t="s">
        <v>71</v>
      </c>
      <c r="K8" s="9" t="s">
        <v>72</v>
      </c>
      <c r="L8" s="9" t="s">
        <v>62</v>
      </c>
      <c r="M8" s="9" t="s">
        <v>73</v>
      </c>
    </row>
    <row r="9" spans="2:13">
      <c r="C9" s="9">
        <v>1973</v>
      </c>
      <c r="D9" s="10">
        <v>24.750775886391423</v>
      </c>
      <c r="E9" s="10">
        <v>23.347788378143971</v>
      </c>
      <c r="F9" s="10">
        <v>21.99520602670928</v>
      </c>
      <c r="G9" s="10">
        <v>28.87715930902111</v>
      </c>
      <c r="H9" s="10">
        <v>36.742751851991123</v>
      </c>
      <c r="I9" s="10">
        <v>27.863727879622761</v>
      </c>
      <c r="J9" s="10">
        <v>27.775102567559756</v>
      </c>
      <c r="K9" s="10">
        <v>25.287128712871286</v>
      </c>
      <c r="L9" s="10">
        <v>32.061315046389673</v>
      </c>
      <c r="M9" s="10">
        <v>27.633439517633377</v>
      </c>
    </row>
    <row r="10" spans="2:13">
      <c r="C10" s="9">
        <v>1990</v>
      </c>
      <c r="D10" s="10">
        <v>16.766139418989333</v>
      </c>
      <c r="E10" s="10">
        <v>14.416592441786486</v>
      </c>
      <c r="F10" s="10">
        <v>15.789879666769515</v>
      </c>
      <c r="G10" s="10">
        <v>21.272646928855501</v>
      </c>
      <c r="H10" s="10">
        <v>31.622066399542071</v>
      </c>
      <c r="I10" s="10">
        <v>22.556925996204932</v>
      </c>
      <c r="J10" s="10">
        <v>24.325025119113214</v>
      </c>
      <c r="K10" s="10">
        <v>19.075052008321329</v>
      </c>
      <c r="L10" s="10">
        <v>22.133662625355484</v>
      </c>
      <c r="M10" s="10">
        <v>20.884221178326431</v>
      </c>
    </row>
    <row r="11" spans="2:13">
      <c r="C11" s="9">
        <v>2000</v>
      </c>
      <c r="D11" s="10">
        <v>14.350103366912363</v>
      </c>
      <c r="E11" s="10">
        <v>12.048058738458115</v>
      </c>
      <c r="F11" s="10">
        <v>15.261974517953261</v>
      </c>
      <c r="G11" s="10">
        <v>17.871139016476338</v>
      </c>
      <c r="H11" s="10">
        <v>23.86300916215918</v>
      </c>
      <c r="I11" s="10">
        <v>22.909448450229423</v>
      </c>
      <c r="J11" s="10">
        <v>20.661545696817683</v>
      </c>
      <c r="K11" s="10">
        <v>14.853261566064335</v>
      </c>
      <c r="L11" s="10">
        <v>14.820091324200913</v>
      </c>
      <c r="M11" s="10">
        <v>17.404292426585737</v>
      </c>
    </row>
    <row r="12" spans="2:13">
      <c r="C12" s="9">
        <v>2010</v>
      </c>
      <c r="D12" s="10">
        <v>10.125553701892652</v>
      </c>
      <c r="E12" s="10">
        <v>8.9015997855036186</v>
      </c>
      <c r="F12" s="10">
        <v>10.27167187223761</v>
      </c>
      <c r="G12" s="10">
        <v>13.321261268354132</v>
      </c>
      <c r="H12" s="10">
        <v>20.096500557731716</v>
      </c>
      <c r="I12" s="10">
        <v>18.869761472761869</v>
      </c>
      <c r="J12" s="10">
        <v>16.949424072027043</v>
      </c>
      <c r="K12" s="10">
        <v>10.641627543035993</v>
      </c>
      <c r="L12" s="10">
        <v>9.8482491617408137</v>
      </c>
      <c r="M12" s="10">
        <v>13.225072159476161</v>
      </c>
    </row>
    <row r="13" spans="2:13">
      <c r="C13" s="9">
        <v>2016</v>
      </c>
      <c r="D13" s="10">
        <v>10.174389589749433</v>
      </c>
      <c r="E13" s="10">
        <v>7.5140978332306023</v>
      </c>
      <c r="F13" s="10">
        <v>9.3737899049928473</v>
      </c>
      <c r="G13" s="10">
        <v>12.154757234002773</v>
      </c>
      <c r="H13" s="10">
        <v>19.15257358731974</v>
      </c>
      <c r="I13" s="10">
        <v>18.228545315133022</v>
      </c>
      <c r="J13" s="10">
        <v>16.097146505847871</v>
      </c>
      <c r="K13" s="10">
        <v>9.5199105264875428</v>
      </c>
      <c r="L13" s="10">
        <v>9.4567330630430941</v>
      </c>
      <c r="M13" s="10">
        <v>12.407993728867435</v>
      </c>
    </row>
    <row r="17" spans="2:13">
      <c r="C17" s="9" t="s">
        <v>76</v>
      </c>
    </row>
    <row r="18" spans="2:13">
      <c r="B18" s="11" t="s">
        <v>78</v>
      </c>
      <c r="C18" s="9" t="s">
        <v>74</v>
      </c>
      <c r="D18" s="10">
        <f>(D12 - D9) / 37</f>
        <v>-0.39527627525672354</v>
      </c>
      <c r="E18" s="10">
        <f t="shared" ref="E18:M18" si="0">(E12 - E9) / 37</f>
        <v>-0.39043752953082034</v>
      </c>
      <c r="F18" s="10">
        <f t="shared" si="0"/>
        <v>-0.31685227444518027</v>
      </c>
      <c r="G18" s="10">
        <f t="shared" si="0"/>
        <v>-0.42042967677478321</v>
      </c>
      <c r="H18" s="10">
        <f t="shared" si="0"/>
        <v>-0.44989868362863261</v>
      </c>
      <c r="I18" s="10">
        <f t="shared" si="0"/>
        <v>-0.2430801731584025</v>
      </c>
      <c r="J18" s="10">
        <f t="shared" si="0"/>
        <v>-0.29258590528466794</v>
      </c>
      <c r="K18" s="10">
        <f t="shared" si="0"/>
        <v>-0.3958243559414944</v>
      </c>
      <c r="L18" s="10">
        <f t="shared" si="0"/>
        <v>-0.60035313201753671</v>
      </c>
      <c r="M18" s="10">
        <f t="shared" si="0"/>
        <v>-0.3894153340042491</v>
      </c>
    </row>
    <row r="19" spans="2:13">
      <c r="B19" s="11" t="s">
        <v>79</v>
      </c>
      <c r="C19" s="9" t="s">
        <v>75</v>
      </c>
      <c r="D19" s="10">
        <f>(D13-D12) / 6</f>
        <v>8.1393146427967498E-3</v>
      </c>
      <c r="E19" s="10">
        <f t="shared" ref="E19:M19" si="1">(E13-E12) / 6</f>
        <v>-0.23125032537883605</v>
      </c>
      <c r="F19" s="10">
        <f t="shared" si="1"/>
        <v>-0.14964699454079375</v>
      </c>
      <c r="G19" s="10">
        <f t="shared" si="1"/>
        <v>-0.19441733905855982</v>
      </c>
      <c r="H19" s="10">
        <f t="shared" si="1"/>
        <v>-0.15732116173532931</v>
      </c>
      <c r="I19" s="10">
        <f t="shared" si="1"/>
        <v>-0.10686935960480781</v>
      </c>
      <c r="J19" s="10">
        <f t="shared" si="1"/>
        <v>-0.14204626102986198</v>
      </c>
      <c r="K19" s="10">
        <f t="shared" si="1"/>
        <v>-0.18695283609140834</v>
      </c>
      <c r="L19" s="10">
        <f t="shared" si="1"/>
        <v>-6.5252683116286583E-2</v>
      </c>
      <c r="M19" s="10">
        <f t="shared" si="1"/>
        <v>-0.13617973843478767</v>
      </c>
    </row>
    <row r="20" spans="2:13">
      <c r="B20" s="11" t="s">
        <v>80</v>
      </c>
      <c r="C20" s="9" t="s">
        <v>77</v>
      </c>
      <c r="D20" s="10">
        <f>D19/D18</f>
        <v>-2.0591457550824262E-2</v>
      </c>
      <c r="E20" s="10">
        <f t="shared" ref="E20:M20" si="2">E19/E18</f>
        <v>0.59228508503453592</v>
      </c>
      <c r="F20" s="10">
        <f t="shared" si="2"/>
        <v>0.47229263164618596</v>
      </c>
      <c r="G20" s="10">
        <f t="shared" si="2"/>
        <v>0.46242534673094871</v>
      </c>
      <c r="H20" s="10">
        <f t="shared" si="2"/>
        <v>0.34968131150432424</v>
      </c>
      <c r="I20" s="10">
        <f t="shared" si="2"/>
        <v>0.43964655042090456</v>
      </c>
      <c r="J20" s="10">
        <f t="shared" si="2"/>
        <v>0.48548565896111701</v>
      </c>
      <c r="K20" s="10">
        <f t="shared" si="2"/>
        <v>0.4723126136256286</v>
      </c>
      <c r="L20" s="10">
        <f t="shared" si="2"/>
        <v>0.10869050170022351</v>
      </c>
      <c r="M20" s="10">
        <f t="shared" si="2"/>
        <v>0.34970307161376896</v>
      </c>
    </row>
    <row r="23" spans="2:13">
      <c r="C23" s="9" t="s">
        <v>81</v>
      </c>
    </row>
    <row r="24" spans="2:13">
      <c r="B24" s="9" t="s">
        <v>78</v>
      </c>
      <c r="C24" s="12" t="s">
        <v>74</v>
      </c>
      <c r="D24" s="12">
        <f>((D12/D9)^(1/37) - 1) *100</f>
        <v>-2.3867173566964217</v>
      </c>
      <c r="E24" s="12">
        <f t="shared" ref="E24:M24" si="3">((E12/E9)^(1/37) - 1) *100</f>
        <v>-2.5724718292130522</v>
      </c>
      <c r="F24" s="12">
        <f t="shared" si="3"/>
        <v>-2.0369007739028389</v>
      </c>
      <c r="G24" s="12">
        <f t="shared" si="3"/>
        <v>-2.0693420442742916</v>
      </c>
      <c r="H24" s="12">
        <f t="shared" si="3"/>
        <v>-1.617572532397682</v>
      </c>
      <c r="I24" s="12">
        <f t="shared" si="3"/>
        <v>-1.0478900224919929</v>
      </c>
      <c r="J24" s="12">
        <f t="shared" si="3"/>
        <v>-1.3260115172353482</v>
      </c>
      <c r="K24" s="12">
        <f t="shared" si="3"/>
        <v>-2.3121005474129097</v>
      </c>
      <c r="L24" s="12">
        <f t="shared" si="3"/>
        <v>-3.139804085639486</v>
      </c>
      <c r="M24" s="12">
        <f t="shared" si="3"/>
        <v>-1.9719521251433947</v>
      </c>
    </row>
    <row r="25" spans="2:13">
      <c r="B25" s="9" t="s">
        <v>79</v>
      </c>
      <c r="C25" s="12" t="s">
        <v>75</v>
      </c>
      <c r="D25" s="12">
        <f>((D13/D12) ^ (1/6) - 1) *100</f>
        <v>8.0222832075804718E-2</v>
      </c>
      <c r="E25" s="12">
        <f t="shared" ref="E25:M25" si="4">((E13/E12) ^ (1/6) - 1) *100</f>
        <v>-2.784660588297283</v>
      </c>
      <c r="F25" s="12">
        <f t="shared" si="4"/>
        <v>-1.5129763387794704</v>
      </c>
      <c r="G25" s="12">
        <f t="shared" si="4"/>
        <v>-1.5157404956879783</v>
      </c>
      <c r="H25" s="12">
        <f t="shared" si="4"/>
        <v>-0.7986040897545732</v>
      </c>
      <c r="I25" s="12">
        <f t="shared" si="4"/>
        <v>-0.57454198247767208</v>
      </c>
      <c r="J25" s="12">
        <f t="shared" si="4"/>
        <v>-0.85617765306426064</v>
      </c>
      <c r="K25" s="12">
        <f t="shared" si="4"/>
        <v>-1.8393402479506604</v>
      </c>
      <c r="L25" s="12">
        <f t="shared" si="4"/>
        <v>-0.67383130763692956</v>
      </c>
      <c r="M25" s="12">
        <f t="shared" si="4"/>
        <v>-1.0572631568809165</v>
      </c>
    </row>
    <row r="26" spans="2:13">
      <c r="B26" s="9" t="s">
        <v>80</v>
      </c>
      <c r="C26" s="12" t="s">
        <v>77</v>
      </c>
      <c r="D26" s="12">
        <f>D25/D24</f>
        <v>-3.3612204583304855E-2</v>
      </c>
      <c r="E26" s="12">
        <f t="shared" ref="E26:M26" si="5">E25/E24</f>
        <v>1.0824843859025433</v>
      </c>
      <c r="F26" s="12">
        <f t="shared" si="5"/>
        <v>0.74278352591545538</v>
      </c>
      <c r="G26" s="12">
        <f t="shared" si="5"/>
        <v>0.73247460461256964</v>
      </c>
      <c r="H26" s="12">
        <f t="shared" si="5"/>
        <v>0.4937052736490431</v>
      </c>
      <c r="I26" s="12">
        <f t="shared" si="5"/>
        <v>0.54828461970784936</v>
      </c>
      <c r="J26" s="12">
        <f t="shared" si="5"/>
        <v>0.64567889640154708</v>
      </c>
      <c r="K26" s="12">
        <f t="shared" si="5"/>
        <v>0.79552779398316509</v>
      </c>
      <c r="L26" s="12">
        <f t="shared" si="5"/>
        <v>0.21460934799047818</v>
      </c>
      <c r="M26" s="12">
        <f t="shared" si="5"/>
        <v>0.53615051978203343</v>
      </c>
    </row>
    <row r="28" spans="2:13">
      <c r="J28" s="9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9"/>
  <sheetViews>
    <sheetView showGridLines="0" tabSelected="1" workbookViewId="0">
      <selection activeCell="B2" sqref="B2:H19"/>
    </sheetView>
  </sheetViews>
  <sheetFormatPr defaultRowHeight="15"/>
  <cols>
    <col min="2" max="6" width="9.140625" style="4"/>
    <col min="7" max="9" width="9.140625" style="5"/>
  </cols>
  <sheetData>
    <row r="3" spans="2:8">
      <c r="B3" s="4" t="s">
        <v>50</v>
      </c>
    </row>
    <row r="4" spans="2:8">
      <c r="E4" s="5" t="s">
        <v>51</v>
      </c>
    </row>
    <row r="5" spans="2:8">
      <c r="D5" s="4">
        <v>1995</v>
      </c>
      <c r="E5" s="4">
        <v>2010</v>
      </c>
      <c r="F5" s="4">
        <v>2014</v>
      </c>
      <c r="G5" s="5" t="s">
        <v>52</v>
      </c>
      <c r="H5" s="5" t="s">
        <v>53</v>
      </c>
    </row>
    <row r="7" spans="2:8">
      <c r="B7" s="4" t="s">
        <v>54</v>
      </c>
      <c r="D7" s="4">
        <v>37.189403286006353</v>
      </c>
      <c r="E7" s="4">
        <v>33.875969656018604</v>
      </c>
      <c r="F7" s="4">
        <v>34.681683955868507</v>
      </c>
      <c r="G7" s="5">
        <f>(((E7/D7) ^ (1/15)-1)*100)</f>
        <v>-0.6201885718172484</v>
      </c>
      <c r="H7" s="5">
        <f>(((F7/E7)^(1/4)-1)*100)</f>
        <v>0.58937513065082658</v>
      </c>
    </row>
    <row r="8" spans="2:8">
      <c r="B8" s="4" t="s">
        <v>55</v>
      </c>
      <c r="D8" s="4">
        <v>46.918116610046695</v>
      </c>
      <c r="E8" s="4">
        <v>42.620796254915021</v>
      </c>
      <c r="F8" s="4">
        <v>42.698278185400248</v>
      </c>
      <c r="G8" s="5">
        <f t="shared" ref="G8:G15" si="0">(((E8/D8) ^ (1/15)-1)*100)</f>
        <v>-0.63836423166696576</v>
      </c>
      <c r="H8" s="5">
        <f t="shared" ref="H8:H15" si="1">(((F8/E8)^(1/4)-1)*100)</f>
        <v>4.5417479114195913E-2</v>
      </c>
    </row>
    <row r="9" spans="2:8">
      <c r="B9" s="4" t="s">
        <v>56</v>
      </c>
      <c r="D9" s="4">
        <v>44.830615823092785</v>
      </c>
      <c r="E9" s="4">
        <v>43.202267105855363</v>
      </c>
      <c r="F9" s="4">
        <v>45.586040279638716</v>
      </c>
      <c r="G9" s="5">
        <f t="shared" si="0"/>
        <v>-0.24635153365919482</v>
      </c>
      <c r="H9" s="5">
        <f t="shared" si="1"/>
        <v>1.3517689433282243</v>
      </c>
    </row>
    <row r="10" spans="2:8">
      <c r="B10" s="4" t="s">
        <v>57</v>
      </c>
      <c r="D10" s="4">
        <v>48.845535072714441</v>
      </c>
      <c r="E10" s="4">
        <v>47.050080449071771</v>
      </c>
      <c r="F10" s="4">
        <v>46.667722019946176</v>
      </c>
      <c r="G10" s="5">
        <f t="shared" si="0"/>
        <v>-0.24935790308129313</v>
      </c>
      <c r="H10" s="5">
        <f t="shared" si="1"/>
        <v>-0.20378775757805556</v>
      </c>
    </row>
    <row r="11" spans="2:8">
      <c r="B11" s="4" t="s">
        <v>58</v>
      </c>
      <c r="D11" s="4">
        <v>45.765722877495548</v>
      </c>
      <c r="E11" s="4">
        <v>39.562454986915007</v>
      </c>
      <c r="F11" s="4">
        <v>40.153701148662179</v>
      </c>
      <c r="G11" s="5">
        <f t="shared" si="0"/>
        <v>-0.9663329712234936</v>
      </c>
      <c r="H11" s="5">
        <f t="shared" si="1"/>
        <v>0.37153993080083492</v>
      </c>
    </row>
    <row r="12" spans="2:8">
      <c r="B12" s="4" t="s">
        <v>59</v>
      </c>
      <c r="D12" s="4">
        <v>57.829127067688013</v>
      </c>
      <c r="E12" s="4">
        <v>50.467105348929344</v>
      </c>
      <c r="F12" s="4">
        <v>49.386574396319297</v>
      </c>
      <c r="G12" s="5">
        <f t="shared" si="0"/>
        <v>-0.90369743566874883</v>
      </c>
      <c r="H12" s="5">
        <f t="shared" si="1"/>
        <v>-0.53961708083964943</v>
      </c>
    </row>
    <row r="13" spans="2:8">
      <c r="B13" s="4" t="s">
        <v>60</v>
      </c>
      <c r="D13" s="4">
        <v>50.831847351545875</v>
      </c>
      <c r="E13" s="4">
        <v>47.407249042112163</v>
      </c>
      <c r="F13" s="4">
        <v>47.366442116052241</v>
      </c>
      <c r="G13" s="5">
        <f t="shared" si="0"/>
        <v>-0.46390677391668911</v>
      </c>
      <c r="H13" s="5">
        <f t="shared" si="1"/>
        <v>-2.1526299025997897E-2</v>
      </c>
    </row>
    <row r="14" spans="2:8">
      <c r="B14" s="4" t="s">
        <v>61</v>
      </c>
      <c r="D14" s="4">
        <v>51.26813843819378</v>
      </c>
      <c r="E14" s="4">
        <v>46.834739554387916</v>
      </c>
      <c r="F14" s="4">
        <v>47.112742794798081</v>
      </c>
      <c r="G14" s="5">
        <f t="shared" si="0"/>
        <v>-0.6011475036741154</v>
      </c>
      <c r="H14" s="5">
        <f t="shared" si="1"/>
        <v>0.1480666697063926</v>
      </c>
    </row>
    <row r="15" spans="2:8">
      <c r="B15" s="4" t="s">
        <v>62</v>
      </c>
      <c r="D15" s="4">
        <v>47.47157066278313</v>
      </c>
      <c r="E15" s="4">
        <v>44.926110393736288</v>
      </c>
      <c r="F15" s="4">
        <v>44.289409735831306</v>
      </c>
      <c r="G15" s="5">
        <f t="shared" si="0"/>
        <v>-0.36673833640860076</v>
      </c>
      <c r="H15" s="5">
        <f t="shared" si="1"/>
        <v>-0.35620304602013153</v>
      </c>
    </row>
    <row r="17" spans="2:8">
      <c r="B17" s="4" t="s">
        <v>63</v>
      </c>
      <c r="D17" s="4">
        <v>47.883341909951845</v>
      </c>
      <c r="E17" s="4">
        <v>43.994085865771268</v>
      </c>
      <c r="F17" s="4">
        <v>44.215843848057418</v>
      </c>
      <c r="G17" s="5">
        <f>AVERAGE(G7:G15)</f>
        <v>-0.56178725123514994</v>
      </c>
      <c r="H17" s="5">
        <f>AVERAGE(H7:H15)</f>
        <v>0.15389266334851553</v>
      </c>
    </row>
    <row r="19" spans="2:8">
      <c r="D19" s="4" t="s">
        <v>64</v>
      </c>
      <c r="E19" s="5"/>
      <c r="F19" s="5"/>
      <c r="H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6</vt:i4>
      </vt:variant>
    </vt:vector>
  </HeadingPairs>
  <TitlesOfParts>
    <vt:vector size="15" baseType="lpstr">
      <vt:lpstr>datafigure1 </vt:lpstr>
      <vt:lpstr>fig 2 data</vt:lpstr>
      <vt:lpstr>figure 3 data</vt:lpstr>
      <vt:lpstr>data figure4</vt:lpstr>
      <vt:lpstr>Fig 5 data</vt:lpstr>
      <vt:lpstr>data fig6</vt:lpstr>
      <vt:lpstr>Table 1</vt:lpstr>
      <vt:lpstr>table 2</vt:lpstr>
      <vt:lpstr>Sheet1</vt:lpstr>
      <vt:lpstr>figure 1</vt:lpstr>
      <vt:lpstr>fig 2 </vt:lpstr>
      <vt:lpstr>figure 3</vt:lpstr>
      <vt:lpstr>figure 4 </vt:lpstr>
      <vt:lpstr>Fig 5 </vt:lpstr>
      <vt:lpstr>fig 6</vt:lpstr>
    </vt:vector>
  </TitlesOfParts>
  <Company>Harvard Kennedy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2017-08-10T15:15:12Z</dcterms:created>
  <dcterms:modified xsi:type="dcterms:W3CDTF">2017-10-16T15:55:47Z</dcterms:modified>
</cp:coreProperties>
</file>